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6" windowWidth="18912" windowHeight="82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H17" s="1"/>
  <c r="F16"/>
  <c r="H16" s="1"/>
  <c r="F11"/>
  <c r="H11" s="1"/>
  <c r="I11" s="1"/>
  <c r="J11" s="1"/>
  <c r="F12"/>
  <c r="H12" s="1"/>
  <c r="F13"/>
  <c r="H13" s="1"/>
  <c r="I13" s="1"/>
  <c r="J13" s="1"/>
  <c r="F14"/>
  <c r="H14" s="1"/>
  <c r="F15"/>
  <c r="H15" s="1"/>
  <c r="I15" s="1"/>
  <c r="J15" s="1"/>
  <c r="F18"/>
  <c r="H18" s="1"/>
  <c r="F19"/>
  <c r="H19" s="1"/>
  <c r="I19" s="1"/>
  <c r="J19" s="1"/>
  <c r="F20"/>
  <c r="H20" s="1"/>
  <c r="F21"/>
  <c r="H21" s="1"/>
  <c r="I21" s="1"/>
  <c r="J21" s="1"/>
  <c r="F22"/>
  <c r="H22" s="1"/>
  <c r="F10"/>
  <c r="F23"/>
  <c r="H23" s="1"/>
  <c r="I23" s="1"/>
  <c r="J23" s="1"/>
  <c r="I17" l="1"/>
  <c r="J17" s="1"/>
  <c r="I16"/>
  <c r="J16" s="1"/>
  <c r="F24"/>
  <c r="H10"/>
  <c r="I10" s="1"/>
  <c r="J10" s="1"/>
  <c r="I12"/>
  <c r="J12" s="1"/>
  <c r="I14"/>
  <c r="J14" s="1"/>
  <c r="I18"/>
  <c r="J18" s="1"/>
  <c r="I20"/>
  <c r="J20" s="1"/>
  <c r="I22"/>
  <c r="J22" s="1"/>
  <c r="I24" l="1"/>
  <c r="J24"/>
  <c r="H24"/>
</calcChain>
</file>

<file path=xl/sharedStrings.xml><?xml version="1.0" encoding="utf-8"?>
<sst xmlns="http://schemas.openxmlformats.org/spreadsheetml/2006/main" count="34" uniqueCount="34">
  <si>
    <t>Coffee Maker</t>
  </si>
  <si>
    <t>Computer/Monitor</t>
  </si>
  <si>
    <t>Fan</t>
  </si>
  <si>
    <t>Desk Lamp</t>
  </si>
  <si>
    <t>Microwave</t>
  </si>
  <si>
    <t>Equipment</t>
  </si>
  <si>
    <t>Hrs. Used Day</t>
  </si>
  <si>
    <t>Watts</t>
  </si>
  <si>
    <t>Cycle Time</t>
  </si>
  <si>
    <t>Monthly kwh</t>
  </si>
  <si>
    <t>Yearly kwh</t>
  </si>
  <si>
    <t>Annual Cost Each</t>
  </si>
  <si>
    <t>Total Annual Cost</t>
  </si>
  <si>
    <t>Television</t>
  </si>
  <si>
    <t>DVD</t>
  </si>
  <si>
    <t>Space Heater</t>
  </si>
  <si>
    <t>Window AC (12,000 Btu/hr)</t>
  </si>
  <si>
    <t>Toaster Oven</t>
  </si>
  <si>
    <t>Average CO2 Emitted per kWh=</t>
  </si>
  <si>
    <t>lbs</t>
  </si>
  <si>
    <t>Total</t>
  </si>
  <si>
    <t>Mo/Year</t>
  </si>
  <si>
    <t>Vending Machine</t>
  </si>
  <si>
    <t>Blended kWh $ =</t>
  </si>
  <si>
    <t>Decorative Fountain</t>
  </si>
  <si>
    <t>Digital Picture Frame</t>
  </si>
  <si>
    <t>Mini Fridge 2.5-6.4 cu.ft</t>
  </si>
  <si>
    <t>Plug Load /CO2 Calculator</t>
  </si>
  <si>
    <t>Meter #</t>
  </si>
  <si>
    <t>Building #</t>
  </si>
  <si>
    <t>Audit Date</t>
  </si>
  <si>
    <t>Auditor</t>
  </si>
  <si>
    <t>Variables</t>
  </si>
  <si>
    <t>Quantity in Use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</si>
</sst>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4" fontId="0" fillId="0" borderId="0" xfId="2" applyFont="1"/>
    <xf numFmtId="164" fontId="7" fillId="0" borderId="1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8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" fillId="0" borderId="17" xfId="0" applyFont="1" applyBorder="1"/>
    <xf numFmtId="0" fontId="3" fillId="0" borderId="17" xfId="0" applyFont="1" applyBorder="1"/>
    <xf numFmtId="0" fontId="2" fillId="3" borderId="1" xfId="0" applyFont="1" applyFill="1" applyBorder="1"/>
    <xf numFmtId="0" fontId="6" fillId="3" borderId="3" xfId="0" applyFont="1" applyFill="1" applyBorder="1"/>
    <xf numFmtId="0" fontId="6" fillId="3" borderId="4" xfId="0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9" fontId="6" fillId="3" borderId="4" xfId="3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9" fontId="6" fillId="3" borderId="1" xfId="3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/>
    </xf>
    <xf numFmtId="164" fontId="9" fillId="0" borderId="15" xfId="0" applyNumberFormat="1" applyFont="1" applyBorder="1"/>
    <xf numFmtId="44" fontId="10" fillId="0" borderId="9" xfId="2" applyFont="1" applyBorder="1" applyAlignment="1">
      <alignment horizontal="center"/>
    </xf>
    <xf numFmtId="44" fontId="10" fillId="0" borderId="5" xfId="2" applyFont="1" applyBorder="1" applyAlignment="1">
      <alignment horizontal="center"/>
    </xf>
    <xf numFmtId="44" fontId="11" fillId="0" borderId="18" xfId="0" applyNumberFormat="1" applyFont="1" applyBorder="1"/>
    <xf numFmtId="44" fontId="11" fillId="0" borderId="15" xfId="0" applyNumberFormat="1" applyFont="1" applyBorder="1"/>
    <xf numFmtId="0" fontId="6" fillId="3" borderId="13" xfId="0" applyFont="1" applyFill="1" applyBorder="1"/>
    <xf numFmtId="9" fontId="6" fillId="3" borderId="13" xfId="3" applyNumberFormat="1" applyFont="1" applyFill="1" applyBorder="1"/>
    <xf numFmtId="44" fontId="10" fillId="0" borderId="11" xfId="2" applyFont="1" applyBorder="1"/>
    <xf numFmtId="0" fontId="6" fillId="0" borderId="10" xfId="0" applyFont="1" applyBorder="1" applyAlignment="1">
      <alignment vertical="center"/>
    </xf>
    <xf numFmtId="165" fontId="2" fillId="3" borderId="1" xfId="2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Border="1"/>
    <xf numFmtId="0" fontId="0" fillId="0" borderId="20" xfId="0" applyBorder="1"/>
    <xf numFmtId="0" fontId="2" fillId="0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K8" sqref="K8"/>
    </sheetView>
  </sheetViews>
  <sheetFormatPr defaultRowHeight="14.4"/>
  <cols>
    <col min="1" max="1" width="17.5546875" customWidth="1"/>
    <col min="2" max="2" width="9.5546875" customWidth="1"/>
    <col min="3" max="4" width="7.44140625" customWidth="1"/>
    <col min="5" max="5" width="7.6640625" customWidth="1"/>
    <col min="6" max="6" width="12.88671875" customWidth="1"/>
    <col min="7" max="7" width="5.33203125" customWidth="1"/>
    <col min="8" max="8" width="15.5546875" customWidth="1"/>
    <col min="9" max="9" width="14.5546875" customWidth="1"/>
    <col min="10" max="10" width="17" customWidth="1"/>
    <col min="11" max="11" width="14.88671875" customWidth="1"/>
  </cols>
  <sheetData>
    <row r="2" spans="1:10" ht="23.4">
      <c r="E2" s="8" t="s">
        <v>27</v>
      </c>
    </row>
    <row r="3" spans="1:10">
      <c r="A3" s="45" t="s">
        <v>29</v>
      </c>
      <c r="B3" s="46"/>
      <c r="C3" s="46"/>
      <c r="I3" s="45" t="s">
        <v>30</v>
      </c>
      <c r="J3" s="46"/>
    </row>
    <row r="4" spans="1:10">
      <c r="A4" s="45" t="s">
        <v>28</v>
      </c>
      <c r="B4" s="47"/>
      <c r="C4" s="47"/>
      <c r="I4" s="44" t="s">
        <v>31</v>
      </c>
      <c r="J4" s="47"/>
    </row>
    <row r="5" spans="1:10">
      <c r="E5" s="4"/>
    </row>
    <row r="7" spans="1:10">
      <c r="A7" s="13" t="s">
        <v>32</v>
      </c>
      <c r="C7" s="2"/>
      <c r="D7" s="3" t="s">
        <v>23</v>
      </c>
      <c r="E7" s="42">
        <v>7.8E-2</v>
      </c>
      <c r="H7" s="3" t="s">
        <v>18</v>
      </c>
      <c r="I7" s="48">
        <v>1.1299999999999999</v>
      </c>
      <c r="J7" s="1" t="s">
        <v>19</v>
      </c>
    </row>
    <row r="8" spans="1:10" ht="15" thickBot="1"/>
    <row r="9" spans="1:10" ht="48" thickTop="1" thickBot="1">
      <c r="A9" s="41" t="s">
        <v>5</v>
      </c>
      <c r="B9" s="9" t="s">
        <v>33</v>
      </c>
      <c r="C9" s="10" t="s">
        <v>6</v>
      </c>
      <c r="D9" s="9" t="s">
        <v>7</v>
      </c>
      <c r="E9" s="10" t="s">
        <v>8</v>
      </c>
      <c r="F9" s="9" t="s">
        <v>9</v>
      </c>
      <c r="G9" s="9" t="s">
        <v>21</v>
      </c>
      <c r="H9" s="9" t="s">
        <v>10</v>
      </c>
      <c r="I9" s="9" t="s">
        <v>11</v>
      </c>
      <c r="J9" s="10" t="s">
        <v>12</v>
      </c>
    </row>
    <row r="10" spans="1:10" ht="16.2" thickTop="1">
      <c r="A10" s="14" t="s">
        <v>0</v>
      </c>
      <c r="B10" s="15">
        <v>60</v>
      </c>
      <c r="C10" s="15">
        <v>3</v>
      </c>
      <c r="D10" s="16">
        <v>1100</v>
      </c>
      <c r="E10" s="17">
        <v>1</v>
      </c>
      <c r="F10" s="6">
        <f>((B10*D10)*C10*E10*30)/1000</f>
        <v>5940</v>
      </c>
      <c r="G10" s="23">
        <v>12</v>
      </c>
      <c r="H10" s="28">
        <f>F10*G10</f>
        <v>71280</v>
      </c>
      <c r="I10" s="34">
        <f t="shared" ref="I10:I23" si="0">H10*$E$7/B10</f>
        <v>92.664000000000001</v>
      </c>
      <c r="J10" s="34">
        <f>I10*B10</f>
        <v>5559.84</v>
      </c>
    </row>
    <row r="11" spans="1:10" ht="31.2">
      <c r="A11" s="22" t="s">
        <v>1</v>
      </c>
      <c r="B11" s="19">
        <v>1000</v>
      </c>
      <c r="C11" s="19">
        <v>8</v>
      </c>
      <c r="D11" s="20">
        <v>125</v>
      </c>
      <c r="E11" s="21">
        <v>1</v>
      </c>
      <c r="F11" s="5">
        <f t="shared" ref="F11:F22" si="1">((B11*D11)*C11*E11*30)/1000</f>
        <v>30000</v>
      </c>
      <c r="G11" s="24">
        <v>9</v>
      </c>
      <c r="H11" s="29">
        <f t="shared" ref="H11:H23" si="2">F11*G11</f>
        <v>270000</v>
      </c>
      <c r="I11" s="35">
        <f t="shared" si="0"/>
        <v>21.06</v>
      </c>
      <c r="J11" s="35">
        <f t="shared" ref="J11:J23" si="3">I11*B11</f>
        <v>21060</v>
      </c>
    </row>
    <row r="12" spans="1:10" ht="15.6">
      <c r="A12" s="18" t="s">
        <v>2</v>
      </c>
      <c r="B12" s="19">
        <v>100</v>
      </c>
      <c r="C12" s="19">
        <v>8</v>
      </c>
      <c r="D12" s="20">
        <v>115</v>
      </c>
      <c r="E12" s="21">
        <v>1</v>
      </c>
      <c r="F12" s="5">
        <f t="shared" si="1"/>
        <v>2760</v>
      </c>
      <c r="G12" s="24">
        <v>9</v>
      </c>
      <c r="H12" s="29">
        <f t="shared" si="2"/>
        <v>24840</v>
      </c>
      <c r="I12" s="35">
        <f t="shared" si="0"/>
        <v>19.3752</v>
      </c>
      <c r="J12" s="35">
        <f t="shared" si="3"/>
        <v>1937.52</v>
      </c>
    </row>
    <row r="13" spans="1:10" ht="15.6">
      <c r="A13" s="18" t="s">
        <v>3</v>
      </c>
      <c r="B13" s="19">
        <v>100</v>
      </c>
      <c r="C13" s="19">
        <v>5</v>
      </c>
      <c r="D13" s="20">
        <v>75</v>
      </c>
      <c r="E13" s="21">
        <v>1</v>
      </c>
      <c r="F13" s="5">
        <f t="shared" si="1"/>
        <v>1125</v>
      </c>
      <c r="G13" s="24">
        <v>12</v>
      </c>
      <c r="H13" s="29">
        <f t="shared" si="2"/>
        <v>13500</v>
      </c>
      <c r="I13" s="35">
        <f t="shared" si="0"/>
        <v>10.53</v>
      </c>
      <c r="J13" s="35">
        <f t="shared" si="3"/>
        <v>1053</v>
      </c>
    </row>
    <row r="14" spans="1:10" ht="15.6">
      <c r="A14" s="18" t="s">
        <v>4</v>
      </c>
      <c r="B14" s="19">
        <v>50</v>
      </c>
      <c r="C14" s="19">
        <v>1</v>
      </c>
      <c r="D14" s="20">
        <v>1350</v>
      </c>
      <c r="E14" s="21">
        <v>1</v>
      </c>
      <c r="F14" s="5">
        <f t="shared" si="1"/>
        <v>2025</v>
      </c>
      <c r="G14" s="24">
        <v>12</v>
      </c>
      <c r="H14" s="29">
        <f t="shared" si="2"/>
        <v>24300</v>
      </c>
      <c r="I14" s="35">
        <f t="shared" si="0"/>
        <v>37.908000000000001</v>
      </c>
      <c r="J14" s="35">
        <f t="shared" si="3"/>
        <v>1895.4</v>
      </c>
    </row>
    <row r="15" spans="1:10" ht="31.2">
      <c r="A15" s="22" t="s">
        <v>26</v>
      </c>
      <c r="B15" s="19">
        <v>200</v>
      </c>
      <c r="C15" s="19">
        <v>24</v>
      </c>
      <c r="D15" s="20">
        <v>125</v>
      </c>
      <c r="E15" s="21">
        <v>0.85</v>
      </c>
      <c r="F15" s="5">
        <f t="shared" si="1"/>
        <v>15300</v>
      </c>
      <c r="G15" s="24">
        <v>12</v>
      </c>
      <c r="H15" s="29">
        <f t="shared" si="2"/>
        <v>183600</v>
      </c>
      <c r="I15" s="35">
        <f t="shared" si="0"/>
        <v>71.603999999999999</v>
      </c>
      <c r="J15" s="35">
        <f t="shared" si="3"/>
        <v>14320.8</v>
      </c>
    </row>
    <row r="16" spans="1:10" ht="31.2">
      <c r="A16" s="22" t="s">
        <v>24</v>
      </c>
      <c r="B16" s="19">
        <v>5</v>
      </c>
      <c r="C16" s="19">
        <v>24</v>
      </c>
      <c r="D16" s="20">
        <v>2</v>
      </c>
      <c r="E16" s="21">
        <v>1</v>
      </c>
      <c r="F16" s="5">
        <f t="shared" si="1"/>
        <v>7.2</v>
      </c>
      <c r="G16" s="24">
        <v>9</v>
      </c>
      <c r="H16" s="29">
        <f t="shared" si="2"/>
        <v>64.8</v>
      </c>
      <c r="I16" s="35">
        <f t="shared" si="0"/>
        <v>1.0108799999999998</v>
      </c>
      <c r="J16" s="35">
        <f t="shared" si="3"/>
        <v>5.0543999999999993</v>
      </c>
    </row>
    <row r="17" spans="1:10" ht="31.2">
      <c r="A17" s="22" t="s">
        <v>25</v>
      </c>
      <c r="B17" s="19">
        <v>10</v>
      </c>
      <c r="C17" s="19">
        <v>24</v>
      </c>
      <c r="D17" s="20">
        <v>1</v>
      </c>
      <c r="E17" s="21">
        <v>1</v>
      </c>
      <c r="F17" s="5">
        <f t="shared" si="1"/>
        <v>7.2</v>
      </c>
      <c r="G17" s="24">
        <v>9</v>
      </c>
      <c r="H17" s="29">
        <f t="shared" si="2"/>
        <v>64.8</v>
      </c>
      <c r="I17" s="35">
        <f t="shared" si="0"/>
        <v>0.50543999999999989</v>
      </c>
      <c r="J17" s="35">
        <f t="shared" si="3"/>
        <v>5.0543999999999993</v>
      </c>
    </row>
    <row r="18" spans="1:10" ht="15.6">
      <c r="A18" s="22" t="s">
        <v>13</v>
      </c>
      <c r="B18" s="19">
        <v>50</v>
      </c>
      <c r="C18" s="19">
        <v>8</v>
      </c>
      <c r="D18" s="20">
        <v>80</v>
      </c>
      <c r="E18" s="21">
        <v>1</v>
      </c>
      <c r="F18" s="5">
        <f t="shared" si="1"/>
        <v>960</v>
      </c>
      <c r="G18" s="24">
        <v>12</v>
      </c>
      <c r="H18" s="29">
        <f t="shared" si="2"/>
        <v>11520</v>
      </c>
      <c r="I18" s="35">
        <f t="shared" si="0"/>
        <v>17.9712</v>
      </c>
      <c r="J18" s="35">
        <f t="shared" si="3"/>
        <v>898.56</v>
      </c>
    </row>
    <row r="19" spans="1:10" ht="15.6">
      <c r="A19" s="22" t="s">
        <v>14</v>
      </c>
      <c r="B19" s="19">
        <v>50</v>
      </c>
      <c r="C19" s="19">
        <v>6</v>
      </c>
      <c r="D19" s="20">
        <v>40</v>
      </c>
      <c r="E19" s="21">
        <v>1</v>
      </c>
      <c r="F19" s="5">
        <f t="shared" si="1"/>
        <v>360</v>
      </c>
      <c r="G19" s="24">
        <v>12</v>
      </c>
      <c r="H19" s="29">
        <f t="shared" si="2"/>
        <v>4320</v>
      </c>
      <c r="I19" s="35">
        <f t="shared" si="0"/>
        <v>6.7391999999999994</v>
      </c>
      <c r="J19" s="35">
        <f t="shared" si="3"/>
        <v>336.96</v>
      </c>
    </row>
    <row r="20" spans="1:10" ht="15.6">
      <c r="A20" s="22" t="s">
        <v>15</v>
      </c>
      <c r="B20" s="19">
        <v>200</v>
      </c>
      <c r="C20" s="19">
        <v>8</v>
      </c>
      <c r="D20" s="20">
        <v>1500</v>
      </c>
      <c r="E20" s="21">
        <v>1</v>
      </c>
      <c r="F20" s="5">
        <f t="shared" si="1"/>
        <v>72000</v>
      </c>
      <c r="G20" s="24">
        <v>6</v>
      </c>
      <c r="H20" s="29">
        <f t="shared" si="2"/>
        <v>432000</v>
      </c>
      <c r="I20" s="35">
        <f t="shared" si="0"/>
        <v>168.48</v>
      </c>
      <c r="J20" s="35">
        <f t="shared" si="3"/>
        <v>33696</v>
      </c>
    </row>
    <row r="21" spans="1:10" ht="31.2">
      <c r="A21" s="22" t="s">
        <v>16</v>
      </c>
      <c r="B21" s="19">
        <v>50</v>
      </c>
      <c r="C21" s="19">
        <v>8</v>
      </c>
      <c r="D21" s="20">
        <v>1300</v>
      </c>
      <c r="E21" s="21">
        <v>1</v>
      </c>
      <c r="F21" s="5">
        <f t="shared" si="1"/>
        <v>15600</v>
      </c>
      <c r="G21" s="24">
        <v>6</v>
      </c>
      <c r="H21" s="29">
        <f t="shared" si="2"/>
        <v>93600</v>
      </c>
      <c r="I21" s="35">
        <f t="shared" si="0"/>
        <v>146.01599999999999</v>
      </c>
      <c r="J21" s="35">
        <f t="shared" si="3"/>
        <v>7300.7999999999993</v>
      </c>
    </row>
    <row r="22" spans="1:10" ht="15.6">
      <c r="A22" s="22" t="s">
        <v>22</v>
      </c>
      <c r="B22" s="19">
        <v>75</v>
      </c>
      <c r="C22" s="19">
        <v>24</v>
      </c>
      <c r="D22" s="20">
        <v>1000</v>
      </c>
      <c r="E22" s="21">
        <v>1</v>
      </c>
      <c r="F22" s="5">
        <f t="shared" si="1"/>
        <v>54000</v>
      </c>
      <c r="G22" s="24">
        <v>12</v>
      </c>
      <c r="H22" s="29">
        <f t="shared" si="2"/>
        <v>648000</v>
      </c>
      <c r="I22" s="35">
        <f t="shared" si="0"/>
        <v>673.92</v>
      </c>
      <c r="J22" s="35">
        <f t="shared" si="3"/>
        <v>50544</v>
      </c>
    </row>
    <row r="23" spans="1:10" ht="16.2" thickBot="1">
      <c r="A23" s="26" t="s">
        <v>17</v>
      </c>
      <c r="B23" s="27">
        <v>25</v>
      </c>
      <c r="C23" s="43">
        <v>3</v>
      </c>
      <c r="D23" s="38">
        <v>1500</v>
      </c>
      <c r="E23" s="39">
        <v>1</v>
      </c>
      <c r="F23" s="7">
        <f t="shared" ref="F23" si="4">((B23*D23)*C23*E23*30)/1000</f>
        <v>3375</v>
      </c>
      <c r="G23" s="25">
        <v>12</v>
      </c>
      <c r="H23" s="30">
        <f t="shared" si="2"/>
        <v>40500</v>
      </c>
      <c r="I23" s="40">
        <f t="shared" si="0"/>
        <v>126.36</v>
      </c>
      <c r="J23" s="40">
        <f t="shared" si="3"/>
        <v>3159</v>
      </c>
    </row>
    <row r="24" spans="1:10" ht="19.2" thickTop="1" thickBot="1">
      <c r="A24" s="31"/>
      <c r="B24" s="11"/>
      <c r="C24" s="11"/>
      <c r="D24" s="11"/>
      <c r="E24" s="32" t="s">
        <v>20</v>
      </c>
      <c r="F24" s="33">
        <f>+SUM(F10:F23)</f>
        <v>203459.4</v>
      </c>
      <c r="G24" s="12"/>
      <c r="H24" s="33">
        <f>SUM(H10:H23)</f>
        <v>1817589.6</v>
      </c>
      <c r="I24" s="37">
        <f>SUM(I10:I23)</f>
        <v>1394.1439199999998</v>
      </c>
      <c r="J24" s="36">
        <f>SUM(J10:J23)</f>
        <v>141771.98879999999</v>
      </c>
    </row>
    <row r="25" spans="1:10" ht="15" thickTop="1"/>
  </sheetData>
  <pageMargins left="0.25" right="0" top="0" bottom="0.75" header="0.3" footer="0.3"/>
  <pageSetup orientation="landscape" horizontalDpi="300" verticalDpi="300" r:id="rId1"/>
  <headerFooter>
    <oddFooter>&amp;L&amp;G&amp;C2/7/2012&amp;RLM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Carolina 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Martin</dc:creator>
  <cp:lastModifiedBy>Scott Shanklin</cp:lastModifiedBy>
  <cp:lastPrinted>2012-02-05T13:30:06Z</cp:lastPrinted>
  <dcterms:created xsi:type="dcterms:W3CDTF">2012-02-03T16:25:09Z</dcterms:created>
  <dcterms:modified xsi:type="dcterms:W3CDTF">2014-01-22T18:19:02Z</dcterms:modified>
</cp:coreProperties>
</file>