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aveExternalLinkValues="0" codeName="ThisWorkbook"/>
  <mc:AlternateContent xmlns:mc="http://schemas.openxmlformats.org/markup-compatibility/2006">
    <mc:Choice Requires="x15">
      <x15ac:absPath xmlns:x15ac="http://schemas.microsoft.com/office/spreadsheetml/2010/11/ac" url="S:\Website docs\2024\Inside Fisheries\"/>
    </mc:Choice>
  </mc:AlternateContent>
  <xr:revisionPtr revIDLastSave="0" documentId="13_ncr:1_{82098F87-129D-4C3E-AEA4-C7697BDE312A}" xr6:coauthVersionLast="47" xr6:coauthVersionMax="47" xr10:uidLastSave="{00000000-0000-0000-0000-000000000000}"/>
  <bookViews>
    <workbookView xWindow="1536" yWindow="1536" windowWidth="23040" windowHeight="12204" tabRatio="599" xr2:uid="{00000000-000D-0000-FFFF-FFFF00000000}"/>
  </bookViews>
  <sheets>
    <sheet name="Natural Accounts" sheetId="12" r:id="rId1"/>
    <sheet name="Daily Travel Summary" sheetId="1" r:id="rId2"/>
    <sheet name="PCARD" sheetId="11" r:id="rId3"/>
    <sheet name="Page 1 - Daily Travel Detail" sheetId="2" r:id="rId4"/>
    <sheet name="Page 2 - Daily Travel Detail" sheetId="3" r:id="rId5"/>
    <sheet name="Page 3 - Daily Travel Detail" sheetId="5" r:id="rId6"/>
    <sheet name="Page 4 - Daily Travel Detail" sheetId="6" r:id="rId7"/>
    <sheet name="Page 5 - Daily Travel Detail" sheetId="7" r:id="rId8"/>
    <sheet name="Divisions" sheetId="8" r:id="rId9"/>
  </sheets>
  <externalReferences>
    <externalReference r:id="rId10"/>
  </externalReferences>
  <definedNames>
    <definedName name="Divisions" localSheetId="2">'[1]Division list'!$A$1:$A$15</definedName>
    <definedName name="Divisions">Divisions!$A$1:$A$15</definedName>
    <definedName name="_xlnm.Print_Area" localSheetId="1">'Daily Travel Summary'!$A$1:$O$57</definedName>
    <definedName name="_xlnm.Print_Area" localSheetId="3">'Page 1 - Daily Travel Detail'!$A$1:$P$58</definedName>
    <definedName name="_xlnm.Print_Area" localSheetId="4">'Page 2 - Daily Travel Detail'!$A$1:$P$62</definedName>
    <definedName name="_xlnm.Print_Area" localSheetId="5">'Page 3 - Daily Travel Detail'!$A$1:$P$62</definedName>
    <definedName name="_xlnm.Print_Area" localSheetId="6">'Page 4 - Daily Travel Detail'!$A$1:$P$62</definedName>
    <definedName name="_xlnm.Print_Area" localSheetId="7">'Page 5 - Daily Travel Detail'!$A$1:$P$62</definedName>
    <definedName name="_xlnm.Print_Area" localSheetId="2">PCARD!$A$1:$Q$43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1" l="1"/>
  <c r="C39" i="1" l="1"/>
  <c r="C30" i="1"/>
  <c r="C31" i="1"/>
  <c r="C43" i="1"/>
  <c r="C42" i="1"/>
  <c r="C33" i="1"/>
  <c r="C41" i="1"/>
  <c r="J13" i="2"/>
  <c r="C38" i="1"/>
  <c r="C32" i="1"/>
  <c r="C34" i="1"/>
  <c r="C35" i="1"/>
  <c r="M12" i="2"/>
  <c r="M15" i="2" s="1"/>
  <c r="C40" i="1"/>
  <c r="C37" i="1"/>
  <c r="N44" i="7"/>
  <c r="N47" i="7"/>
  <c r="M44" i="7"/>
  <c r="M47" i="7"/>
  <c r="N37" i="7"/>
  <c r="N40" i="7"/>
  <c r="M37" i="7"/>
  <c r="M40" i="7"/>
  <c r="N30" i="7"/>
  <c r="N33" i="7"/>
  <c r="M30" i="7"/>
  <c r="M33" i="7"/>
  <c r="M26" i="7"/>
  <c r="N23" i="7"/>
  <c r="N26" i="7"/>
  <c r="M23" i="7"/>
  <c r="N16" i="7"/>
  <c r="N19" i="7"/>
  <c r="M16" i="7"/>
  <c r="M19" i="7"/>
  <c r="N44" i="6"/>
  <c r="N47" i="6"/>
  <c r="M44" i="6"/>
  <c r="M47" i="6"/>
  <c r="N37" i="6"/>
  <c r="N40" i="6"/>
  <c r="M37" i="6"/>
  <c r="M40" i="6"/>
  <c r="N30" i="6"/>
  <c r="N33" i="6"/>
  <c r="M30" i="6"/>
  <c r="M33" i="6"/>
  <c r="N23" i="6"/>
  <c r="N26" i="6"/>
  <c r="M23" i="6"/>
  <c r="M26" i="6"/>
  <c r="N16" i="6"/>
  <c r="N19" i="6"/>
  <c r="M16" i="6"/>
  <c r="M19" i="6"/>
  <c r="N44" i="5"/>
  <c r="N47" i="5"/>
  <c r="M44" i="5"/>
  <c r="M47" i="5"/>
  <c r="N37" i="5"/>
  <c r="N40" i="5"/>
  <c r="M37" i="5"/>
  <c r="M40" i="5"/>
  <c r="N30" i="5"/>
  <c r="N33" i="5"/>
  <c r="M30" i="5"/>
  <c r="M33" i="5"/>
  <c r="N23" i="5"/>
  <c r="N26" i="5"/>
  <c r="M23" i="5"/>
  <c r="M26" i="5"/>
  <c r="N16" i="5"/>
  <c r="N19" i="5"/>
  <c r="M16" i="5"/>
  <c r="M19" i="5"/>
  <c r="N44" i="3"/>
  <c r="N47" i="3"/>
  <c r="M44" i="3"/>
  <c r="M47" i="3"/>
  <c r="N37" i="3"/>
  <c r="N40" i="3"/>
  <c r="M37" i="3"/>
  <c r="M40" i="3"/>
  <c r="N30" i="3"/>
  <c r="N33" i="3"/>
  <c r="M30" i="3"/>
  <c r="M33" i="3"/>
  <c r="N23" i="3"/>
  <c r="N26" i="3"/>
  <c r="M23" i="3"/>
  <c r="M26" i="3"/>
  <c r="M16" i="3"/>
  <c r="M19" i="3"/>
  <c r="N40" i="2"/>
  <c r="N43" i="2"/>
  <c r="M40" i="2"/>
  <c r="M43" i="2" s="1"/>
  <c r="N33" i="2"/>
  <c r="M33" i="2"/>
  <c r="M36" i="2" s="1"/>
  <c r="N26" i="2"/>
  <c r="N29" i="2"/>
  <c r="M26" i="2"/>
  <c r="M29" i="2" s="1"/>
  <c r="N19" i="2"/>
  <c r="N22" i="2" s="1"/>
  <c r="M19" i="2"/>
  <c r="N12" i="2"/>
  <c r="N15" i="2"/>
  <c r="J45" i="7"/>
  <c r="J47" i="7"/>
  <c r="J38" i="7"/>
  <c r="J40" i="7" s="1"/>
  <c r="J31" i="7"/>
  <c r="J33" i="7" s="1"/>
  <c r="J24" i="7"/>
  <c r="J17" i="7"/>
  <c r="J19" i="7" s="1"/>
  <c r="J45" i="6"/>
  <c r="J47" i="6" s="1"/>
  <c r="J38" i="6"/>
  <c r="J40" i="6" s="1"/>
  <c r="J31" i="6"/>
  <c r="J33" i="6" s="1"/>
  <c r="J24" i="6"/>
  <c r="J26" i="6" s="1"/>
  <c r="J17" i="6"/>
  <c r="J19" i="6" s="1"/>
  <c r="J17" i="5"/>
  <c r="J19" i="5" s="1"/>
  <c r="J24" i="5"/>
  <c r="J26" i="5" s="1"/>
  <c r="J31" i="5"/>
  <c r="J33" i="5" s="1"/>
  <c r="J45" i="5"/>
  <c r="J47" i="5" s="1"/>
  <c r="J38" i="5"/>
  <c r="J40" i="5" s="1"/>
  <c r="J45" i="3"/>
  <c r="J47" i="3" s="1"/>
  <c r="J38" i="3"/>
  <c r="J40" i="3" s="1"/>
  <c r="J31" i="3"/>
  <c r="J33" i="3" s="1"/>
  <c r="J24" i="3"/>
  <c r="J26" i="3"/>
  <c r="J17" i="3"/>
  <c r="J19" i="3"/>
  <c r="J41" i="2"/>
  <c r="J43" i="2" s="1"/>
  <c r="J34" i="2"/>
  <c r="J36" i="2"/>
  <c r="J27" i="2"/>
  <c r="J29" i="2" s="1"/>
  <c r="J20" i="2"/>
  <c r="P15" i="2"/>
  <c r="P22" i="2"/>
  <c r="P29" i="2"/>
  <c r="J26" i="7"/>
  <c r="P47" i="7"/>
  <c r="K47" i="7"/>
  <c r="P40" i="7"/>
  <c r="K40" i="7"/>
  <c r="P33" i="7"/>
  <c r="K33" i="7"/>
  <c r="P26" i="7"/>
  <c r="K26" i="7"/>
  <c r="P19" i="7"/>
  <c r="K19" i="7"/>
  <c r="P47" i="6"/>
  <c r="K47" i="6"/>
  <c r="P40" i="6"/>
  <c r="K40" i="6"/>
  <c r="P33" i="6"/>
  <c r="K33" i="6"/>
  <c r="P26" i="6"/>
  <c r="K26" i="6"/>
  <c r="P19" i="6"/>
  <c r="K19" i="6"/>
  <c r="P47" i="5"/>
  <c r="K47" i="5"/>
  <c r="P40" i="5"/>
  <c r="K40" i="5"/>
  <c r="P33" i="5"/>
  <c r="K33" i="5"/>
  <c r="P26" i="5"/>
  <c r="K26" i="5"/>
  <c r="P19" i="5"/>
  <c r="K19" i="5"/>
  <c r="P47" i="3"/>
  <c r="K47" i="3"/>
  <c r="P40" i="3"/>
  <c r="K40" i="3"/>
  <c r="P33" i="3"/>
  <c r="K33" i="3"/>
  <c r="P26" i="3"/>
  <c r="K26" i="3"/>
  <c r="P19" i="3"/>
  <c r="K19" i="3"/>
  <c r="C4" i="3"/>
  <c r="M4" i="3"/>
  <c r="C4" i="5"/>
  <c r="M4" i="5"/>
  <c r="K15" i="2"/>
  <c r="C5" i="7"/>
  <c r="C5" i="6"/>
  <c r="M4" i="7"/>
  <c r="C4" i="7"/>
  <c r="M4" i="6"/>
  <c r="C4" i="6"/>
  <c r="N45" i="2"/>
  <c r="N10" i="3"/>
  <c r="N49" i="3"/>
  <c r="N10" i="5"/>
  <c r="N49" i="5"/>
  <c r="N10" i="6"/>
  <c r="N49" i="6"/>
  <c r="N10" i="7"/>
  <c r="N49" i="7"/>
  <c r="M45" i="2"/>
  <c r="M10" i="3"/>
  <c r="M49" i="3"/>
  <c r="M10" i="5"/>
  <c r="M49" i="5"/>
  <c r="M10" i="6"/>
  <c r="M49" i="6"/>
  <c r="M10" i="7"/>
  <c r="M49" i="7"/>
  <c r="K45" i="2"/>
  <c r="K9" i="3"/>
  <c r="K49" i="3"/>
  <c r="K9" i="5"/>
  <c r="K49" i="5"/>
  <c r="K9" i="6"/>
  <c r="K49" i="6"/>
  <c r="K9" i="7"/>
  <c r="K49" i="7"/>
  <c r="J45" i="2"/>
  <c r="J9" i="3"/>
  <c r="J49" i="3"/>
  <c r="J9" i="5" s="1"/>
  <c r="J49" i="5" s="1"/>
  <c r="J9" i="6" s="1"/>
  <c r="J49" i="6" s="1"/>
  <c r="J9" i="7" s="1"/>
  <c r="J49" i="7" s="1"/>
  <c r="K44" i="2"/>
  <c r="K8" i="3"/>
  <c r="K48" i="3"/>
  <c r="K8" i="5"/>
  <c r="K48" i="5"/>
  <c r="K8" i="6"/>
  <c r="K48" i="6"/>
  <c r="K8" i="7"/>
  <c r="K48" i="7"/>
  <c r="P43" i="2"/>
  <c r="K43" i="2"/>
  <c r="P36" i="2"/>
  <c r="K36" i="2"/>
  <c r="K29" i="2"/>
  <c r="C4" i="2"/>
  <c r="J44" i="2"/>
  <c r="J8" i="3"/>
  <c r="J48" i="3"/>
  <c r="J8" i="5"/>
  <c r="J48" i="5"/>
  <c r="J8" i="6"/>
  <c r="J48" i="6"/>
  <c r="J8" i="7"/>
  <c r="J48" i="7"/>
  <c r="K22" i="2"/>
  <c r="N36" i="2"/>
  <c r="J15" i="2"/>
  <c r="M22" i="2" l="1"/>
  <c r="P44" i="2"/>
  <c r="N44" i="2"/>
  <c r="N9" i="3" s="1"/>
  <c r="N48" i="3" s="1"/>
  <c r="N9" i="5" s="1"/>
  <c r="N48" i="5" s="1"/>
  <c r="N9" i="6" s="1"/>
  <c r="N48" i="6" s="1"/>
  <c r="N9" i="7" s="1"/>
  <c r="N48" i="7" s="1"/>
  <c r="C28" i="1"/>
  <c r="J46" i="2"/>
  <c r="J10" i="3" s="1"/>
  <c r="J50" i="3" s="1"/>
  <c r="J10" i="5" s="1"/>
  <c r="J50" i="5" s="1"/>
  <c r="J10" i="6" s="1"/>
  <c r="J50" i="6" s="1"/>
  <c r="J10" i="7" s="1"/>
  <c r="J50" i="7" s="1"/>
  <c r="C29" i="1" s="1"/>
  <c r="J22" i="2"/>
  <c r="M44" i="2"/>
  <c r="M9" i="3" s="1"/>
  <c r="M48" i="3" s="1"/>
  <c r="M9" i="5" s="1"/>
  <c r="M48" i="5" s="1"/>
  <c r="M9" i="6" s="1"/>
  <c r="M48" i="6" s="1"/>
  <c r="M9" i="7" s="1"/>
  <c r="M48" i="7" s="1"/>
  <c r="C45" i="1" l="1"/>
  <c r="P10" i="3"/>
  <c r="P48" i="3" s="1"/>
  <c r="P10" i="5" s="1"/>
  <c r="P48" i="5" s="1"/>
  <c r="P10" i="6" s="1"/>
  <c r="P48" i="6" s="1"/>
  <c r="P48" i="7" s="1"/>
  <c r="C44" i="1"/>
</calcChain>
</file>

<file path=xl/sharedStrings.xml><?xml version="1.0" encoding="utf-8"?>
<sst xmlns="http://schemas.openxmlformats.org/spreadsheetml/2006/main" count="1099" uniqueCount="173">
  <si>
    <t xml:space="preserve"> </t>
  </si>
  <si>
    <t>TRAVEL EXPENSE REIMBURSEMENT/RECONCILIATION FORM</t>
  </si>
  <si>
    <r>
      <rPr>
        <sz val="10"/>
        <color rgb="FF000080"/>
        <rFont val="Arial"/>
        <family val="2"/>
      </rPr>
      <t xml:space="preserve">INSTRUCTIONS TO CLAIMANT:  Submit one original to your division Travel Contact.  </t>
    </r>
    <r>
      <rPr>
        <u/>
        <sz val="10"/>
        <color rgb="FF000080"/>
        <rFont val="Arial"/>
        <family val="2"/>
      </rPr>
      <t>Attach all necessary original receipts and other supporting documents to this form, including your TA and any prior written</t>
    </r>
    <r>
      <rPr>
        <u/>
        <sz val="11"/>
        <color indexed="18"/>
        <rFont val="Arial"/>
        <family val="2"/>
      </rPr>
      <t xml:space="preserve"> </t>
    </r>
    <r>
      <rPr>
        <u/>
        <sz val="10"/>
        <color indexed="18"/>
        <rFont val="Arial"/>
        <family val="2"/>
      </rPr>
      <t>approval of excess registration, lodging and out-of-state travel</t>
    </r>
    <r>
      <rPr>
        <sz val="10"/>
        <color indexed="18"/>
        <rFont val="Arial"/>
        <family val="2"/>
      </rPr>
      <t xml:space="preserve">.  Retain one (1) copy for your records.  Please complete amount, company, account, and center fields.  </t>
    </r>
    <r>
      <rPr>
        <b/>
        <sz val="10"/>
        <color indexed="10"/>
        <rFont val="Arial"/>
        <family val="2"/>
      </rPr>
      <t>File no later than 30 days after month in which travel ends</t>
    </r>
    <r>
      <rPr>
        <sz val="10"/>
        <color indexed="18"/>
        <rFont val="Arial"/>
        <family val="2"/>
      </rPr>
      <t xml:space="preserve">.  Prepare in ink or type.  Make all corrections by drawing line through erroneous data and entering correct data.  Do not use white-out.  Initial all corrections or revisions.  </t>
    </r>
  </si>
  <si>
    <t>Employee</t>
  </si>
  <si>
    <t>Non-Employee (Committee, DIT, Temp)</t>
  </si>
  <si>
    <t>DEQ Email Address</t>
  </si>
  <si>
    <t>Division</t>
  </si>
  <si>
    <t>Claimant's Name (First, Middle Initial, Last)</t>
  </si>
  <si>
    <t>Claimant’s Home Address (Street)</t>
  </si>
  <si>
    <t>Start:</t>
  </si>
  <si>
    <t>End:</t>
  </si>
  <si>
    <t>City, State, Zip</t>
  </si>
  <si>
    <t>From:</t>
  </si>
  <si>
    <t>Through:</t>
  </si>
  <si>
    <t xml:space="preserve">Under penalties of perjury, I certify this is a true and accurate statement of the city of lodging, expenses and allowances incurred in the service of the State, and this request complies with all Department and State travel policies and regulations.  </t>
  </si>
  <si>
    <t xml:space="preserve">I have examined this reimbursement request and certify that funds are available in the proper accounting codes to pay this claim, and this request complies with all Department and State travel policies and regulations.  </t>
  </si>
  <si>
    <t>(Claimant)</t>
  </si>
  <si>
    <t>(Date)</t>
  </si>
  <si>
    <t>(Supervisor)</t>
  </si>
  <si>
    <t>CATEGORY</t>
  </si>
  <si>
    <t>AMOUNT</t>
  </si>
  <si>
    <t>NATURAL ACCT</t>
  </si>
  <si>
    <t>AMU</t>
  </si>
  <si>
    <t>BUDGET FUND</t>
  </si>
  <si>
    <t xml:space="preserve">PROJECT </t>
  </si>
  <si>
    <t>IN</t>
  </si>
  <si>
    <t>FLIGHT</t>
  </si>
  <si>
    <t>MILEAGE</t>
  </si>
  <si>
    <t>BREAKFAST</t>
  </si>
  <si>
    <t>52724000</t>
  </si>
  <si>
    <t>LUNCH</t>
  </si>
  <si>
    <t>DINNER</t>
  </si>
  <si>
    <t>LODGING</t>
  </si>
  <si>
    <t>52721000</t>
  </si>
  <si>
    <t>BAGGAGE</t>
  </si>
  <si>
    <t>PARKING</t>
  </si>
  <si>
    <t>OUT</t>
  </si>
  <si>
    <t>OC5a</t>
  </si>
  <si>
    <t>Rev. 08 Mar-2024</t>
  </si>
  <si>
    <t>PROCUREMENT CARD RECONCILIATION FORM</t>
  </si>
  <si>
    <t>TRANSACTION DESCRIPTION</t>
  </si>
  <si>
    <t>Date</t>
  </si>
  <si>
    <t>Please remember that use of the procurement card is a privilege. The same purchasing laws, rules and policies still apply. The use of State term contracts is mandatory.  State purchasing procedures and guidelines may not be circumvented by the use of the Procurement Card. Anyone found in violation of these policies will be subject to having his/her card revoked and/or disciplinary action will be taken which could include termination.</t>
  </si>
  <si>
    <t>DEPARTMENT OF ENVIRONMENTAL QUALITY</t>
  </si>
  <si>
    <t>TRAVEL EXPENSE REIMBURSEMENT FORM</t>
  </si>
  <si>
    <t>***PLEASE USE YOUR TAB KEY TO ACCESS AVAILABLE FIELDS***</t>
  </si>
  <si>
    <t>Claimant Name</t>
  </si>
  <si>
    <t>Travel</t>
  </si>
  <si>
    <t>Transportation</t>
  </si>
  <si>
    <t>Subsistence</t>
  </si>
  <si>
    <t>Other Travel Expenses</t>
  </si>
  <si>
    <t>In-State</t>
  </si>
  <si>
    <t>Out-of-State</t>
  </si>
  <si>
    <t>Explanation</t>
  </si>
  <si>
    <t>Amount</t>
  </si>
  <si>
    <t xml:space="preserve">Date:  </t>
  </si>
  <si>
    <t>From</t>
  </si>
  <si>
    <t>To</t>
  </si>
  <si>
    <t>G</t>
  </si>
  <si>
    <t>B</t>
  </si>
  <si>
    <t>Work Day Hours</t>
  </si>
  <si>
    <t>Start</t>
  </si>
  <si>
    <t>End</t>
  </si>
  <si>
    <t>A</t>
  </si>
  <si>
    <t>L</t>
  </si>
  <si>
    <t>Travel Depart</t>
  </si>
  <si>
    <t>am</t>
  </si>
  <si>
    <t>pm</t>
  </si>
  <si>
    <t>D</t>
  </si>
  <si>
    <t>Travel Return</t>
  </si>
  <si>
    <t>Meal Total</t>
  </si>
  <si>
    <t>Daily Private Car Mileage</t>
  </si>
  <si>
    <t>@</t>
  </si>
  <si>
    <t>rate/mile</t>
  </si>
  <si>
    <t>M</t>
  </si>
  <si>
    <t>H</t>
  </si>
  <si>
    <t>Purpose of Trip:</t>
  </si>
  <si>
    <t>Day Total</t>
  </si>
  <si>
    <t>Meal Totals</t>
  </si>
  <si>
    <t xml:space="preserve">Other Expenses Total </t>
  </si>
  <si>
    <t>Total Transportation</t>
  </si>
  <si>
    <t>Hotel Totals</t>
  </si>
  <si>
    <t>LEGEND:</t>
  </si>
  <si>
    <t>Mode of Travel</t>
  </si>
  <si>
    <t>Type of Subsistence</t>
  </si>
  <si>
    <r>
      <t xml:space="preserve">Other Travel Expenses:  </t>
    </r>
    <r>
      <rPr>
        <sz val="16"/>
        <color indexed="10"/>
        <rFont val="Arial"/>
        <family val="2"/>
      </rPr>
      <t>ONLY</t>
    </r>
    <r>
      <rPr>
        <sz val="16"/>
        <color indexed="18"/>
        <rFont val="Arial"/>
        <family val="2"/>
      </rPr>
      <t xml:space="preserve"> Taxi, parking, baggage, telephone, or registration</t>
    </r>
  </si>
  <si>
    <t>G = Ground Transit</t>
  </si>
  <si>
    <t xml:space="preserve">B = Breakfast  </t>
  </si>
  <si>
    <t>A = Airfare</t>
  </si>
  <si>
    <t>L = Lunch</t>
  </si>
  <si>
    <t>M = Mileage</t>
  </si>
  <si>
    <t xml:space="preserve">D = Dinner   </t>
  </si>
  <si>
    <t>H = Hotel</t>
  </si>
  <si>
    <t>NOTE:</t>
  </si>
  <si>
    <t>Daily total for subsistence not to exceed authorized amount for in-state or out-of-state travel.</t>
  </si>
  <si>
    <t>Maximum Subsistence:</t>
  </si>
  <si>
    <t xml:space="preserve">Out-of-State </t>
  </si>
  <si>
    <t>rev 8 Mar-2024</t>
  </si>
  <si>
    <t>Beacon ID #/Social Security #</t>
  </si>
  <si>
    <t>Totals Brought Forward</t>
  </si>
  <si>
    <t>R</t>
  </si>
  <si>
    <t>P</t>
  </si>
  <si>
    <t>rev 7-23</t>
  </si>
  <si>
    <t>Day</t>
  </si>
  <si>
    <t>rev.7-23</t>
  </si>
  <si>
    <t>ADM</t>
  </si>
  <si>
    <t>DAQ</t>
  </si>
  <si>
    <t>DCM</t>
  </si>
  <si>
    <t>DEACS</t>
  </si>
  <si>
    <t>DEMLR</t>
  </si>
  <si>
    <t>DHR</t>
  </si>
  <si>
    <t>DMF</t>
  </si>
  <si>
    <t>DMS</t>
  </si>
  <si>
    <t>DWM</t>
  </si>
  <si>
    <t>DWR</t>
  </si>
  <si>
    <t>EPA</t>
  </si>
  <si>
    <t>FSD</t>
  </si>
  <si>
    <t>NRG</t>
  </si>
  <si>
    <t>REG</t>
  </si>
  <si>
    <t>WIF</t>
  </si>
  <si>
    <t>PCARD #:</t>
  </si>
  <si>
    <t>DIV CONTACT NAME:</t>
  </si>
  <si>
    <t>PHONE#:</t>
  </si>
  <si>
    <t>LOCATION:</t>
  </si>
  <si>
    <t>ACCOUNT</t>
  </si>
  <si>
    <t>AGENCY PROGRAM</t>
  </si>
  <si>
    <t>SOURCE</t>
  </si>
  <si>
    <t>PROJECT</t>
  </si>
  <si>
    <r>
      <t>All purchases made with the State Purchasing Card are Sales Tax Exempt</t>
    </r>
    <r>
      <rPr>
        <sz val="16"/>
        <rFont val="Times New Roman"/>
        <family val="1"/>
      </rPr>
      <t xml:space="preserve">.  </t>
    </r>
    <r>
      <rPr>
        <b/>
        <sz val="16"/>
        <rFont val="Times New Roman"/>
        <family val="1"/>
      </rPr>
      <t xml:space="preserve">Complete and submit this form along with the receipts within </t>
    </r>
    <r>
      <rPr>
        <b/>
        <u/>
        <sz val="16"/>
        <color indexed="10"/>
        <rFont val="Times New Roman"/>
        <family val="1"/>
      </rPr>
      <t>5 business days</t>
    </r>
    <r>
      <rPr>
        <b/>
        <sz val="16"/>
        <rFont val="Times New Roman"/>
        <family val="1"/>
      </rPr>
      <t xml:space="preserve"> from the date of purchase</t>
    </r>
    <r>
      <rPr>
        <sz val="16"/>
        <rFont val="Times New Roman"/>
        <family val="1"/>
      </rPr>
      <t xml:space="preserve">.  </t>
    </r>
  </si>
  <si>
    <r>
      <t xml:space="preserve">Sales/Order forms/Packing slips are not required for reconciling and </t>
    </r>
    <r>
      <rPr>
        <b/>
        <u/>
        <sz val="16"/>
        <rFont val="Times New Roman"/>
        <family val="1"/>
      </rPr>
      <t xml:space="preserve">CANNOT </t>
    </r>
    <r>
      <rPr>
        <b/>
        <sz val="16"/>
        <rFont val="Times New Roman"/>
        <family val="1"/>
      </rPr>
      <t xml:space="preserve">be used in place of the receipt. </t>
    </r>
  </si>
  <si>
    <r>
      <t xml:space="preserve">Supplier # 
</t>
    </r>
    <r>
      <rPr>
        <b/>
        <sz val="12"/>
        <color rgb="FF000080"/>
        <rFont val="Arial"/>
        <family val="2"/>
      </rPr>
      <t>(TEMP/DIT/COMMSSION)</t>
    </r>
  </si>
  <si>
    <t>Headquarters (City)</t>
  </si>
  <si>
    <t>Duty Station (If different from above)</t>
  </si>
  <si>
    <t>Normal Work Day Hours</t>
  </si>
  <si>
    <t>Period Covered by this Request</t>
  </si>
  <si>
    <t>HOTEL-IN STATE</t>
  </si>
  <si>
    <t>HOTEL-OUT OF STATE</t>
  </si>
  <si>
    <t>52722000</t>
  </si>
  <si>
    <t>BREAKFAST-IN STATE</t>
  </si>
  <si>
    <t>LUNCH-IN STATE</t>
  </si>
  <si>
    <t>DINNER-IN STATE</t>
  </si>
  <si>
    <t>BREAKFAST-OUT OF STATE</t>
  </si>
  <si>
    <t>LUNCH-OUT OF STATE</t>
  </si>
  <si>
    <t>DINNER-OUT OF STATE</t>
  </si>
  <si>
    <t>52725000</t>
  </si>
  <si>
    <t>MILEAGE-IN STATE</t>
  </si>
  <si>
    <t>MILEAGE-OUT OF STATE</t>
  </si>
  <si>
    <t>52715000</t>
  </si>
  <si>
    <t>52714000</t>
  </si>
  <si>
    <t>AIRFARE</t>
  </si>
  <si>
    <t>52712000</t>
  </si>
  <si>
    <t>CAR RENTAL</t>
  </si>
  <si>
    <t>52521000</t>
  </si>
  <si>
    <t>GAS FOR CAR RENTAL</t>
  </si>
  <si>
    <t>53310002</t>
  </si>
  <si>
    <t>MISCELLANEOUS-IN STATE</t>
  </si>
  <si>
    <t>52727000</t>
  </si>
  <si>
    <t>MISCELLANEOUS-OUT OF STATE</t>
  </si>
  <si>
    <t>52728000</t>
  </si>
  <si>
    <t>TOTAL</t>
  </si>
  <si>
    <t>LAST 4 DIGITS ONLY</t>
  </si>
  <si>
    <t>KATHY DAVIS</t>
  </si>
  <si>
    <t>1657</t>
  </si>
  <si>
    <t>YES</t>
  </si>
  <si>
    <t>NO</t>
  </si>
  <si>
    <t>*USE DROP DOWN TO SELECT YES OR NO</t>
  </si>
  <si>
    <t>*P-Card Reconciliation - PCARDS FOR TRAVEL ADDED TO PCARD TAB*</t>
  </si>
  <si>
    <t>Other Travel Expenses:  Taxi, parking, baggage,  or registration</t>
  </si>
  <si>
    <t>Other Travel Expenses:  Taxi, parking, baggage, or registration</t>
  </si>
  <si>
    <t>*use miscellaneous for parking, baggage, Uber, etc.</t>
  </si>
  <si>
    <t>REGISTRATION</t>
  </si>
  <si>
    <t>52930000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</si>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</sst>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164" formatCode="m/d"/>
    <numFmt numFmtId="165" formatCode="mmmm\ d\,\ yyyy"/>
    <numFmt numFmtId="166" formatCode="m/d/yy"/>
    <numFmt numFmtId="167" formatCode="&quot;$&quot;#,##0.00"/>
    <numFmt numFmtId="168" formatCode="[$-409]h:mm\ AM/PM;@"/>
    <numFmt numFmtId="169" formatCode="[$-409]mmmm\ d\,\ yyyy;@"/>
    <numFmt numFmtId="170" formatCode="#,##0.000"/>
    <numFmt numFmtId="171" formatCode="_([$$-409]* #,##0.00_);_([$$-409]* \(#,##0.00\);_([$$-409]* &quot;-&quot;??_);_(@_)"/>
  </numFmts>
  <fonts count="80" x14ac:knownFonts="1">
    <font>
      <sz val="10"/>
      <name val="Arial"/>
    </font>
    <font>
      <b/>
      <sz val="10"/>
      <color indexed="18"/>
      <name val="Arial"/>
      <family val="2"/>
    </font>
    <font>
      <sz val="8"/>
      <color indexed="18"/>
      <name val="Arial"/>
      <family val="2"/>
    </font>
    <font>
      <sz val="10"/>
      <color indexed="18"/>
      <name val="Arial"/>
      <family val="2"/>
    </font>
    <font>
      <b/>
      <sz val="9"/>
      <color indexed="18"/>
      <name val="Arial"/>
      <family val="2"/>
    </font>
    <font>
      <sz val="9"/>
      <color indexed="18"/>
      <name val="Arial"/>
      <family val="2"/>
    </font>
    <font>
      <sz val="10"/>
      <name val="Arial"/>
      <family val="2"/>
    </font>
    <font>
      <b/>
      <sz val="8"/>
      <color indexed="18"/>
      <name val="Arial"/>
      <family val="2"/>
    </font>
    <font>
      <b/>
      <sz val="8"/>
      <color indexed="10"/>
      <name val="Arial"/>
      <family val="2"/>
    </font>
    <font>
      <sz val="7"/>
      <color indexed="18"/>
      <name val="Arial"/>
      <family val="2"/>
    </font>
    <font>
      <b/>
      <sz val="12"/>
      <color indexed="18"/>
      <name val="Arial"/>
      <family val="2"/>
    </font>
    <font>
      <sz val="8"/>
      <name val="Arial"/>
      <family val="2"/>
    </font>
    <font>
      <sz val="9"/>
      <name val="Arial"/>
      <family val="2"/>
    </font>
    <font>
      <b/>
      <sz val="9"/>
      <color indexed="10"/>
      <name val="Arial"/>
      <family val="2"/>
    </font>
    <font>
      <b/>
      <sz val="9"/>
      <name val="Arial"/>
      <family val="2"/>
    </font>
    <font>
      <sz val="11"/>
      <color indexed="10"/>
      <name val="Arial"/>
      <family val="2"/>
    </font>
    <font>
      <sz val="11"/>
      <name val="Arial"/>
      <family val="2"/>
    </font>
    <font>
      <b/>
      <sz val="11"/>
      <color indexed="10"/>
      <name val="Arial"/>
      <family val="2"/>
    </font>
    <font>
      <sz val="12"/>
      <color indexed="18"/>
      <name val="Arial"/>
      <family val="2"/>
    </font>
    <font>
      <b/>
      <i/>
      <sz val="14"/>
      <color indexed="18"/>
      <name val="Arial"/>
      <family val="2"/>
    </font>
    <font>
      <b/>
      <sz val="14"/>
      <color indexed="18"/>
      <name val="Arial"/>
      <family val="2"/>
    </font>
    <font>
      <sz val="14"/>
      <name val="Arial"/>
      <family val="2"/>
    </font>
    <font>
      <b/>
      <sz val="16"/>
      <color indexed="18"/>
      <name val="Arial"/>
      <family val="2"/>
    </font>
    <font>
      <sz val="16"/>
      <name val="Arial"/>
      <family val="2"/>
    </font>
    <font>
      <sz val="14"/>
      <color indexed="18"/>
      <name val="Arial"/>
      <family val="2"/>
    </font>
    <font>
      <sz val="11"/>
      <color indexed="18"/>
      <name val="Arial"/>
      <family val="2"/>
    </font>
    <font>
      <u/>
      <sz val="11"/>
      <color indexed="18"/>
      <name val="Arial"/>
      <family val="2"/>
    </font>
    <font>
      <sz val="16"/>
      <color indexed="18"/>
      <name val="Arial"/>
      <family val="2"/>
    </font>
    <font>
      <sz val="18"/>
      <name val="Arial"/>
      <family val="2"/>
    </font>
    <font>
      <b/>
      <sz val="16"/>
      <color indexed="10"/>
      <name val="Arial"/>
      <family val="2"/>
    </font>
    <font>
      <sz val="16"/>
      <color indexed="10"/>
      <name val="Arial"/>
      <family val="2"/>
    </font>
    <font>
      <b/>
      <sz val="6"/>
      <color indexed="18"/>
      <name val="Arial"/>
      <family val="2"/>
    </font>
    <font>
      <b/>
      <sz val="14"/>
      <name val="Arial"/>
      <family val="2"/>
    </font>
    <font>
      <sz val="12"/>
      <name val="Arial"/>
      <family val="2"/>
    </font>
    <font>
      <sz val="10"/>
      <name val="Arial"/>
      <family val="2"/>
    </font>
    <font>
      <sz val="16"/>
      <color rgb="FF000099"/>
      <name val="Arial"/>
      <family val="2"/>
    </font>
    <font>
      <sz val="16"/>
      <color rgb="FF000080"/>
      <name val="Arial"/>
      <family val="2"/>
    </font>
    <font>
      <sz val="10"/>
      <color rgb="FF000080"/>
      <name val="Arial"/>
      <family val="2"/>
    </font>
    <font>
      <sz val="6"/>
      <color rgb="FF000080"/>
      <name val="Arial"/>
      <family val="2"/>
    </font>
    <font>
      <b/>
      <sz val="9"/>
      <color rgb="FF000080"/>
      <name val="Arial"/>
      <family val="2"/>
    </font>
    <font>
      <b/>
      <sz val="10"/>
      <color rgb="FF000080"/>
      <name val="Arial"/>
      <family val="2"/>
    </font>
    <font>
      <sz val="9"/>
      <color rgb="FF000080"/>
      <name val="Arial"/>
      <family val="2"/>
    </font>
    <font>
      <b/>
      <sz val="14"/>
      <color rgb="FF000080"/>
      <name val="Arial"/>
      <family val="2"/>
    </font>
    <font>
      <b/>
      <sz val="12"/>
      <color rgb="FF000080"/>
      <name val="Arial"/>
      <family val="2"/>
    </font>
    <font>
      <b/>
      <sz val="16"/>
      <color rgb="FF000080"/>
      <name val="Arial"/>
      <family val="2"/>
    </font>
    <font>
      <sz val="11"/>
      <color rgb="FFFF0000"/>
      <name val="Arial"/>
      <family val="2"/>
    </font>
    <font>
      <sz val="14"/>
      <color rgb="FF000080"/>
      <name val="Arial"/>
      <family val="2"/>
    </font>
    <font>
      <sz val="12"/>
      <color rgb="FFFF0000"/>
      <name val="Arial"/>
      <family val="2"/>
    </font>
    <font>
      <sz val="16"/>
      <color rgb="FFFF0000"/>
      <name val="Arial"/>
      <family val="2"/>
    </font>
    <font>
      <sz val="16"/>
      <color rgb="FF002774"/>
      <name val="Arial"/>
      <family val="2"/>
    </font>
    <font>
      <sz val="14"/>
      <color theme="3"/>
      <name val="Arial"/>
      <family val="2"/>
    </font>
    <font>
      <b/>
      <sz val="18"/>
      <color rgb="FF000080"/>
      <name val="Arial"/>
      <family val="2"/>
    </font>
    <font>
      <b/>
      <sz val="12"/>
      <color rgb="FFFF0000"/>
      <name val="Arial"/>
      <family val="2"/>
    </font>
    <font>
      <u/>
      <sz val="10"/>
      <color theme="10"/>
      <name val="Arial"/>
      <family val="2"/>
    </font>
    <font>
      <u/>
      <sz val="10"/>
      <color rgb="FF000080"/>
      <name val="Arial"/>
      <family val="2"/>
    </font>
    <font>
      <u/>
      <sz val="10"/>
      <color indexed="18"/>
      <name val="Arial"/>
      <family val="2"/>
    </font>
    <font>
      <b/>
      <sz val="10"/>
      <color indexed="10"/>
      <name val="Arial"/>
      <family val="2"/>
    </font>
    <font>
      <b/>
      <sz val="12"/>
      <color theme="3" tint="-0.249977111117893"/>
      <name val="Arial"/>
      <family val="2"/>
    </font>
    <font>
      <sz val="12"/>
      <name val="Times New Roman"/>
      <family val="1"/>
    </font>
    <font>
      <b/>
      <sz val="12"/>
      <name val="Times New Roman"/>
      <family val="1"/>
    </font>
    <font>
      <b/>
      <sz val="16"/>
      <name val="Times New Roman"/>
      <family val="1"/>
    </font>
    <font>
      <b/>
      <sz val="8"/>
      <name val="Times New Roman"/>
      <family val="1"/>
    </font>
    <font>
      <b/>
      <sz val="33"/>
      <name val="Times New Roman"/>
      <family val="1"/>
    </font>
    <font>
      <sz val="33"/>
      <name val="Times New Roman"/>
      <family val="1"/>
    </font>
    <font>
      <sz val="18"/>
      <name val="Times New Roman"/>
      <family val="1"/>
    </font>
    <font>
      <b/>
      <sz val="12"/>
      <name val="Arial"/>
      <family val="2"/>
    </font>
    <font>
      <b/>
      <sz val="18"/>
      <color rgb="FFFF0000"/>
      <name val="Times New Roman"/>
      <family val="1"/>
    </font>
    <font>
      <sz val="14"/>
      <name val="Times New Roman"/>
      <family val="1"/>
    </font>
    <font>
      <sz val="12"/>
      <color theme="1"/>
      <name val="Calibri"/>
      <family val="2"/>
      <scheme val="minor"/>
    </font>
    <font>
      <sz val="10"/>
      <color theme="1"/>
      <name val="Calibri"/>
      <family val="2"/>
      <scheme val="minor"/>
    </font>
    <font>
      <sz val="16"/>
      <name val="Times New Roman"/>
      <family val="1"/>
    </font>
    <font>
      <b/>
      <u/>
      <sz val="16"/>
      <color indexed="10"/>
      <name val="Times New Roman"/>
      <family val="1"/>
    </font>
    <font>
      <b/>
      <u/>
      <sz val="16"/>
      <name val="Times New Roman"/>
      <family val="1"/>
    </font>
    <font>
      <b/>
      <i/>
      <sz val="12"/>
      <color indexed="18"/>
      <name val="Arial"/>
      <family val="2"/>
    </font>
    <font>
      <i/>
      <sz val="12"/>
      <name val="Arial"/>
      <family val="2"/>
    </font>
    <font>
      <sz val="12"/>
      <color rgb="FF000099"/>
      <name val="Arial"/>
      <family val="2"/>
    </font>
    <font>
      <b/>
      <sz val="18"/>
      <name val="Arial"/>
      <family val="2"/>
    </font>
    <font>
      <b/>
      <sz val="18"/>
      <color rgb="FFFF0000"/>
      <name val="Arial"/>
      <family val="2"/>
    </font>
    <font>
      <b/>
      <sz val="14"/>
      <color rgb="FFFF0000"/>
      <name val="Arial"/>
      <family val="2"/>
    </font>
    <font>
      <i/>
      <sz val="11"/>
      <name val="Arial"/>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bgColor indexed="41"/>
      </patternFill>
    </fill>
    <fill>
      <patternFill patternType="solid">
        <fgColor theme="0"/>
        <bgColor indexed="64"/>
      </patternFill>
    </fill>
    <fill>
      <patternFill patternType="solid">
        <fgColor rgb="FFB9FFFF"/>
        <bgColor indexed="64"/>
      </patternFill>
    </fill>
    <fill>
      <patternFill patternType="solid">
        <fgColor rgb="FFA3FFFF"/>
        <bgColor indexed="64"/>
      </patternFill>
    </fill>
    <fill>
      <patternFill patternType="lightHorizontal">
        <fgColor theme="0" tint="-0.24994659260841701"/>
        <bgColor indexed="65"/>
      </patternFill>
    </fill>
    <fill>
      <patternFill patternType="solid">
        <fgColor rgb="FFA7FFFF"/>
        <bgColor indexed="64"/>
      </patternFill>
    </fill>
    <fill>
      <patternFill patternType="solid">
        <fgColor rgb="FF8FFFFF"/>
        <bgColor indexed="64"/>
      </patternFill>
    </fill>
    <fill>
      <patternFill patternType="solid">
        <fgColor rgb="FF8BFFFF"/>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right/>
      <top/>
      <bottom style="thin">
        <color indexed="18"/>
      </bottom>
      <diagonal/>
    </border>
    <border>
      <left style="medium">
        <color indexed="18"/>
      </left>
      <right style="medium">
        <color indexed="18"/>
      </right>
      <top style="medium">
        <color indexed="18"/>
      </top>
      <bottom style="medium">
        <color indexed="18"/>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style="thin">
        <color indexed="18"/>
      </left>
      <right style="hair">
        <color indexed="18"/>
      </right>
      <top style="thin">
        <color indexed="18"/>
      </top>
      <bottom style="thick">
        <color indexed="18"/>
      </bottom>
      <diagonal/>
    </border>
    <border>
      <left style="thin">
        <color indexed="18"/>
      </left>
      <right style="thin">
        <color indexed="18"/>
      </right>
      <top style="thin">
        <color indexed="18"/>
      </top>
      <bottom style="thick">
        <color indexed="18"/>
      </bottom>
      <diagonal/>
    </border>
    <border>
      <left/>
      <right style="thin">
        <color indexed="18"/>
      </right>
      <top style="thin">
        <color indexed="18"/>
      </top>
      <bottom style="thick">
        <color indexed="18"/>
      </bottom>
      <diagonal/>
    </border>
    <border>
      <left/>
      <right/>
      <top style="thin">
        <color indexed="18"/>
      </top>
      <bottom/>
      <diagonal/>
    </border>
    <border>
      <left style="thin">
        <color indexed="18"/>
      </left>
      <right style="thin">
        <color indexed="18"/>
      </right>
      <top style="thick">
        <color indexed="18"/>
      </top>
      <bottom style="thin">
        <color indexed="18"/>
      </bottom>
      <diagonal/>
    </border>
    <border>
      <left style="thin">
        <color indexed="18"/>
      </left>
      <right style="thin">
        <color indexed="18"/>
      </right>
      <top/>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right style="thin">
        <color indexed="18"/>
      </right>
      <top style="thin">
        <color indexed="18"/>
      </top>
      <bottom style="thin">
        <color indexed="18"/>
      </bottom>
      <diagonal/>
    </border>
    <border>
      <left style="thin">
        <color indexed="18"/>
      </left>
      <right/>
      <top/>
      <bottom/>
      <diagonal/>
    </border>
    <border>
      <left style="thin">
        <color indexed="18"/>
      </left>
      <right/>
      <top/>
      <bottom style="thick">
        <color indexed="18"/>
      </bottom>
      <diagonal/>
    </border>
    <border>
      <left style="thin">
        <color indexed="18"/>
      </left>
      <right/>
      <top style="thin">
        <color indexed="18"/>
      </top>
      <bottom style="thick">
        <color indexed="18"/>
      </bottom>
      <diagonal/>
    </border>
    <border>
      <left style="thin">
        <color indexed="18"/>
      </left>
      <right/>
      <top style="thick">
        <color indexed="18"/>
      </top>
      <bottom/>
      <diagonal/>
    </border>
    <border>
      <left style="thin">
        <color indexed="18"/>
      </left>
      <right style="thin">
        <color indexed="18"/>
      </right>
      <top/>
      <bottom style="thick">
        <color indexed="18"/>
      </bottom>
      <diagonal/>
    </border>
    <border>
      <left/>
      <right style="thin">
        <color indexed="18"/>
      </right>
      <top style="thin">
        <color indexed="18"/>
      </top>
      <bottom/>
      <diagonal/>
    </border>
    <border>
      <left/>
      <right style="thin">
        <color indexed="18"/>
      </right>
      <top/>
      <bottom/>
      <diagonal/>
    </border>
    <border>
      <left style="thin">
        <color indexed="18"/>
      </left>
      <right style="thin">
        <color indexed="18"/>
      </right>
      <top style="thin">
        <color indexed="18"/>
      </top>
      <bottom style="dashed">
        <color indexed="18"/>
      </bottom>
      <diagonal/>
    </border>
    <border>
      <left/>
      <right style="thin">
        <color indexed="18"/>
      </right>
      <top/>
      <bottom style="thick">
        <color indexed="18"/>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ck">
        <color indexed="18"/>
      </top>
      <bottom/>
      <diagonal/>
    </border>
    <border>
      <left style="hair">
        <color indexed="18"/>
      </left>
      <right/>
      <top style="thin">
        <color indexed="18"/>
      </top>
      <bottom style="thick">
        <color indexed="18"/>
      </bottom>
      <diagonal/>
    </border>
    <border>
      <left/>
      <right/>
      <top style="thin">
        <color indexed="18"/>
      </top>
      <bottom style="thick">
        <color indexed="18"/>
      </bottom>
      <diagonal/>
    </border>
    <border>
      <left style="thin">
        <color indexed="18"/>
      </left>
      <right/>
      <top style="thick">
        <color indexed="18"/>
      </top>
      <bottom style="thin">
        <color indexed="18"/>
      </bottom>
      <diagonal/>
    </border>
    <border>
      <left/>
      <right style="thin">
        <color indexed="18"/>
      </right>
      <top style="thick">
        <color indexed="18"/>
      </top>
      <bottom style="thin">
        <color indexed="18"/>
      </bottom>
      <diagonal/>
    </border>
    <border>
      <left/>
      <right/>
      <top style="thick">
        <color indexed="18"/>
      </top>
      <bottom style="thin">
        <color indexed="18"/>
      </bottom>
      <diagonal/>
    </border>
    <border>
      <left/>
      <right/>
      <top style="thick">
        <color indexed="18"/>
      </top>
      <bottom/>
      <diagonal/>
    </border>
    <border>
      <left/>
      <right style="thin">
        <color indexed="18"/>
      </right>
      <top style="thick">
        <color indexed="18"/>
      </top>
      <bottom/>
      <diagonal/>
    </border>
    <border>
      <left/>
      <right/>
      <top/>
      <bottom style="thin">
        <color indexed="64"/>
      </bottom>
      <diagonal/>
    </border>
    <border>
      <left/>
      <right/>
      <top style="thin">
        <color indexed="64"/>
      </top>
      <bottom style="thick">
        <color indexed="18"/>
      </bottom>
      <diagonal/>
    </border>
    <border>
      <left style="thin">
        <color indexed="64"/>
      </left>
      <right/>
      <top style="thick">
        <color indexed="18"/>
      </top>
      <bottom style="thin">
        <color indexed="18"/>
      </bottom>
      <diagonal/>
    </border>
    <border>
      <left/>
      <right/>
      <top/>
      <bottom style="thick">
        <color indexed="18"/>
      </bottom>
      <diagonal/>
    </border>
    <border>
      <left/>
      <right style="thin">
        <color indexed="64"/>
      </right>
      <top style="thick">
        <color indexed="18"/>
      </top>
      <bottom style="thin">
        <color indexed="18"/>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double">
        <color indexed="18"/>
      </left>
      <right style="double">
        <color indexed="18"/>
      </right>
      <top style="double">
        <color indexed="18"/>
      </top>
      <bottom style="double">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double">
        <color indexed="18"/>
      </left>
      <right style="dotted">
        <color indexed="18"/>
      </right>
      <top style="double">
        <color indexed="18"/>
      </top>
      <bottom style="dotted">
        <color indexed="18"/>
      </bottom>
      <diagonal/>
    </border>
    <border>
      <left style="dotted">
        <color indexed="18"/>
      </left>
      <right style="dotted">
        <color indexed="18"/>
      </right>
      <top style="double">
        <color indexed="18"/>
      </top>
      <bottom style="dotted">
        <color indexed="18"/>
      </bottom>
      <diagonal/>
    </border>
    <border>
      <left style="dotted">
        <color indexed="18"/>
      </left>
      <right style="double">
        <color indexed="18"/>
      </right>
      <top style="double">
        <color indexed="18"/>
      </top>
      <bottom style="dotted">
        <color indexed="18"/>
      </bottom>
      <diagonal/>
    </border>
    <border>
      <left style="double">
        <color indexed="18"/>
      </left>
      <right style="dotted">
        <color indexed="18"/>
      </right>
      <top style="dotted">
        <color indexed="18"/>
      </top>
      <bottom style="dotted">
        <color indexed="18"/>
      </bottom>
      <diagonal/>
    </border>
    <border>
      <left style="dotted">
        <color indexed="18"/>
      </left>
      <right style="dotted">
        <color indexed="18"/>
      </right>
      <top style="dotted">
        <color indexed="18"/>
      </top>
      <bottom style="dotted">
        <color indexed="18"/>
      </bottom>
      <diagonal/>
    </border>
    <border>
      <left style="dotted">
        <color indexed="18"/>
      </left>
      <right style="double">
        <color indexed="18"/>
      </right>
      <top style="dotted">
        <color indexed="18"/>
      </top>
      <bottom style="dotted">
        <color indexed="18"/>
      </bottom>
      <diagonal/>
    </border>
    <border>
      <left style="dotted">
        <color indexed="18"/>
      </left>
      <right style="dotted">
        <color indexed="18"/>
      </right>
      <top style="dotted">
        <color indexed="18"/>
      </top>
      <bottom style="medium">
        <color indexed="64"/>
      </bottom>
      <diagonal/>
    </border>
    <border>
      <left style="dotted">
        <color indexed="18"/>
      </left>
      <right style="double">
        <color indexed="18"/>
      </right>
      <top style="dotted">
        <color indexed="18"/>
      </top>
      <bottom style="medium">
        <color indexed="64"/>
      </bottom>
      <diagonal/>
    </border>
    <border>
      <left style="dotted">
        <color indexed="18"/>
      </left>
      <right style="dotted">
        <color indexed="18"/>
      </right>
      <top/>
      <bottom style="dotted">
        <color indexed="18"/>
      </bottom>
      <diagonal/>
    </border>
    <border>
      <left style="dotted">
        <color indexed="18"/>
      </left>
      <right style="dotted">
        <color indexed="18"/>
      </right>
      <top style="dotted">
        <color indexed="18"/>
      </top>
      <bottom/>
      <diagonal/>
    </border>
    <border>
      <left style="double">
        <color indexed="18"/>
      </left>
      <right style="dotted">
        <color indexed="18"/>
      </right>
      <top/>
      <bottom style="dotted">
        <color indexed="18"/>
      </bottom>
      <diagonal/>
    </border>
    <border>
      <left style="dotted">
        <color indexed="18"/>
      </left>
      <right style="double">
        <color indexed="18"/>
      </right>
      <top/>
      <bottom style="dotted">
        <color indexed="18"/>
      </bottom>
      <diagonal/>
    </border>
    <border>
      <left/>
      <right style="double">
        <color auto="1"/>
      </right>
      <top/>
      <bottom/>
      <diagonal/>
    </border>
    <border>
      <left style="double">
        <color indexed="18"/>
      </left>
      <right style="dotted">
        <color indexed="18"/>
      </right>
      <top/>
      <bottom style="medium">
        <color indexed="64"/>
      </bottom>
      <diagonal/>
    </border>
    <border>
      <left style="dotted">
        <color indexed="18"/>
      </left>
      <right style="dotted">
        <color indexed="18"/>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20" fontId="0" fillId="0" borderId="0"/>
    <xf numFmtId="44" fontId="34" fillId="0" borderId="0" applyFont="0" applyFill="0" applyBorder="0" applyAlignment="0" applyProtection="0"/>
    <xf numFmtId="20" fontId="53" fillId="0" borderId="0" applyNumberFormat="0" applyFill="0" applyBorder="0" applyAlignment="0" applyProtection="0"/>
    <xf numFmtId="0" fontId="58" fillId="0" borderId="0"/>
  </cellStyleXfs>
  <cellXfs count="505">
    <xf numFmtId="20" fontId="0" fillId="0" borderId="0" xfId="0"/>
    <xf numFmtId="20" fontId="3" fillId="0" borderId="0" xfId="0" applyFont="1" applyAlignment="1">
      <alignment horizontal="centerContinuous"/>
    </xf>
    <xf numFmtId="20" fontId="3" fillId="2" borderId="0" xfId="0" applyFont="1" applyFill="1"/>
    <xf numFmtId="20" fontId="3" fillId="0" borderId="0" xfId="0" applyFont="1"/>
    <xf numFmtId="20" fontId="1" fillId="0" borderId="0" xfId="0" applyFont="1"/>
    <xf numFmtId="20" fontId="3" fillId="5" borderId="0" xfId="0" applyFont="1" applyFill="1"/>
    <xf numFmtId="20" fontId="5" fillId="3" borderId="0" xfId="0" applyFont="1" applyFill="1"/>
    <xf numFmtId="20" fontId="3" fillId="5" borderId="0" xfId="0" applyFont="1" applyFill="1" applyAlignment="1">
      <alignment horizontal="centerContinuous"/>
    </xf>
    <xf numFmtId="20" fontId="0" fillId="0" borderId="0" xfId="0" applyAlignment="1">
      <alignment horizontal="left"/>
    </xf>
    <xf numFmtId="20" fontId="8" fillId="3" borderId="0" xfId="0" applyFont="1" applyFill="1" applyAlignment="1">
      <alignment horizontal="left"/>
    </xf>
    <xf numFmtId="20" fontId="5" fillId="0" borderId="0" xfId="0" applyFont="1"/>
    <xf numFmtId="20" fontId="1" fillId="3" borderId="0" xfId="0" applyFont="1" applyFill="1" applyAlignment="1">
      <alignment horizontal="left" vertical="top"/>
    </xf>
    <xf numFmtId="20" fontId="1" fillId="0" borderId="0" xfId="0" applyFont="1" applyAlignment="1">
      <alignment horizontal="left" vertical="top"/>
    </xf>
    <xf numFmtId="20" fontId="1" fillId="3" borderId="0" xfId="0" applyFont="1" applyFill="1" applyAlignment="1">
      <alignment horizontal="centerContinuous"/>
    </xf>
    <xf numFmtId="20" fontId="2" fillId="3" borderId="0" xfId="0" applyFont="1" applyFill="1" applyAlignment="1">
      <alignment horizontal="left" vertical="center"/>
    </xf>
    <xf numFmtId="20" fontId="1" fillId="5" borderId="0" xfId="0" applyFont="1" applyFill="1"/>
    <xf numFmtId="20" fontId="3" fillId="5" borderId="0" xfId="0" applyFont="1" applyFill="1" applyAlignment="1">
      <alignment horizontal="left" vertical="top"/>
    </xf>
    <xf numFmtId="20" fontId="1" fillId="5" borderId="0" xfId="0" applyFont="1" applyFill="1" applyAlignment="1">
      <alignment horizontal="left" vertical="top"/>
    </xf>
    <xf numFmtId="20" fontId="3" fillId="5" borderId="0" xfId="0" applyFont="1" applyFill="1" applyAlignment="1">
      <alignment vertical="top"/>
    </xf>
    <xf numFmtId="20" fontId="7" fillId="5" borderId="0" xfId="0" applyFont="1" applyFill="1"/>
    <xf numFmtId="20" fontId="5" fillId="3" borderId="0" xfId="0" applyFont="1" applyFill="1" applyAlignment="1">
      <alignment wrapText="1"/>
    </xf>
    <xf numFmtId="20" fontId="20" fillId="3" borderId="0" xfId="0" applyFont="1" applyFill="1" applyAlignment="1">
      <alignment vertical="center"/>
    </xf>
    <xf numFmtId="20" fontId="6" fillId="0" borderId="0" xfId="0" applyFont="1" applyAlignment="1">
      <alignment vertical="center" wrapText="1"/>
    </xf>
    <xf numFmtId="14" fontId="35" fillId="3" borderId="1" xfId="0" applyNumberFormat="1" applyFont="1" applyFill="1" applyBorder="1" applyProtection="1">
      <protection locked="0"/>
    </xf>
    <xf numFmtId="20" fontId="10" fillId="3" borderId="0" xfId="0" applyFont="1" applyFill="1" applyAlignment="1">
      <alignment horizontal="right" vertical="top"/>
    </xf>
    <xf numFmtId="20" fontId="10" fillId="3" borderId="0" xfId="0" applyFont="1" applyFill="1" applyAlignment="1">
      <alignment horizontal="left" vertical="top"/>
    </xf>
    <xf numFmtId="20" fontId="27" fillId="3" borderId="2" xfId="0" applyFont="1" applyFill="1" applyBorder="1" applyProtection="1">
      <protection locked="0"/>
    </xf>
    <xf numFmtId="20" fontId="15" fillId="3" borderId="0" xfId="0" applyFont="1" applyFill="1" applyAlignment="1">
      <alignment vertical="top" wrapText="1"/>
    </xf>
    <xf numFmtId="20" fontId="20" fillId="0" borderId="0" xfId="0" applyFont="1"/>
    <xf numFmtId="4" fontId="36" fillId="0" borderId="3" xfId="0" applyNumberFormat="1" applyFont="1" applyBorder="1" applyAlignment="1" applyProtection="1">
      <alignment horizontal="right"/>
      <protection locked="0"/>
    </xf>
    <xf numFmtId="4" fontId="36" fillId="3" borderId="3" xfId="0" applyNumberFormat="1" applyFont="1" applyFill="1" applyBorder="1" applyAlignment="1" applyProtection="1">
      <alignment horizontal="right"/>
      <protection locked="0"/>
    </xf>
    <xf numFmtId="4" fontId="36" fillId="3" borderId="4" xfId="0" applyNumberFormat="1" applyFont="1" applyFill="1" applyBorder="1" applyAlignment="1" applyProtection="1">
      <alignment horizontal="right"/>
      <protection locked="0"/>
    </xf>
    <xf numFmtId="4" fontId="36" fillId="3" borderId="5" xfId="0" applyNumberFormat="1" applyFont="1" applyFill="1" applyBorder="1" applyAlignment="1" applyProtection="1">
      <alignment horizontal="right"/>
      <protection locked="0"/>
    </xf>
    <xf numFmtId="4" fontId="36" fillId="3" borderId="5" xfId="0" applyNumberFormat="1" applyFont="1" applyFill="1" applyBorder="1" applyProtection="1">
      <protection locked="0"/>
    </xf>
    <xf numFmtId="4" fontId="36" fillId="0" borderId="3" xfId="0" applyNumberFormat="1" applyFont="1" applyBorder="1" applyProtection="1">
      <protection locked="0"/>
    </xf>
    <xf numFmtId="20" fontId="27" fillId="0" borderId="0" xfId="0" applyFont="1" applyAlignment="1">
      <alignment wrapText="1"/>
    </xf>
    <xf numFmtId="20" fontId="37" fillId="0" borderId="0" xfId="0" applyFont="1"/>
    <xf numFmtId="20" fontId="37" fillId="3" borderId="0" xfId="0" applyFont="1" applyFill="1" applyAlignment="1">
      <alignment horizontal="centerContinuous"/>
    </xf>
    <xf numFmtId="164" fontId="38" fillId="3" borderId="0" xfId="0" applyNumberFormat="1" applyFont="1" applyFill="1"/>
    <xf numFmtId="20" fontId="39" fillId="3" borderId="0" xfId="0" applyFont="1" applyFill="1" applyAlignment="1">
      <alignment horizontal="centerContinuous"/>
    </xf>
    <xf numFmtId="20" fontId="40" fillId="3" borderId="0" xfId="0" applyFont="1" applyFill="1"/>
    <xf numFmtId="20" fontId="40" fillId="0" borderId="0" xfId="0" applyFont="1"/>
    <xf numFmtId="0" fontId="40" fillId="3" borderId="0" xfId="0" applyNumberFormat="1" applyFont="1" applyFill="1" applyAlignment="1">
      <alignment horizontal="center"/>
    </xf>
    <xf numFmtId="20" fontId="40" fillId="3" borderId="0" xfId="0" applyFont="1" applyFill="1" applyAlignment="1">
      <alignment horizontal="center"/>
    </xf>
    <xf numFmtId="20" fontId="37" fillId="3" borderId="0" xfId="0" applyFont="1" applyFill="1"/>
    <xf numFmtId="164" fontId="40" fillId="3" borderId="0" xfId="0" applyNumberFormat="1" applyFont="1" applyFill="1"/>
    <xf numFmtId="20" fontId="40" fillId="3" borderId="0" xfId="0" applyFont="1" applyFill="1" applyAlignment="1">
      <alignment horizontal="centerContinuous"/>
    </xf>
    <xf numFmtId="20" fontId="40" fillId="0" borderId="0" xfId="0" applyFont="1" applyAlignment="1">
      <alignment horizontal="center"/>
    </xf>
    <xf numFmtId="20" fontId="41" fillId="7" borderId="6" xfId="0" applyFont="1" applyFill="1" applyBorder="1"/>
    <xf numFmtId="20" fontId="42" fillId="7" borderId="6" xfId="0" applyFont="1" applyFill="1" applyBorder="1" applyAlignment="1">
      <alignment horizontal="center"/>
    </xf>
    <xf numFmtId="20" fontId="42" fillId="7" borderId="5" xfId="0" applyFont="1" applyFill="1" applyBorder="1" applyAlignment="1">
      <alignment horizontal="center"/>
    </xf>
    <xf numFmtId="20" fontId="42" fillId="3" borderId="3" xfId="0" applyFont="1" applyFill="1" applyBorder="1" applyAlignment="1">
      <alignment horizontal="centerContinuous"/>
    </xf>
    <xf numFmtId="20" fontId="42" fillId="3" borderId="7" xfId="0" applyFont="1" applyFill="1" applyBorder="1" applyAlignment="1">
      <alignment horizontal="centerContinuous"/>
    </xf>
    <xf numFmtId="20" fontId="42" fillId="3" borderId="1" xfId="0" applyFont="1" applyFill="1" applyBorder="1" applyAlignment="1">
      <alignment horizontal="centerContinuous"/>
    </xf>
    <xf numFmtId="164" fontId="42" fillId="3" borderId="4" xfId="0" applyNumberFormat="1" applyFont="1" applyFill="1" applyBorder="1"/>
    <xf numFmtId="20" fontId="42" fillId="3" borderId="1" xfId="0" applyFont="1" applyFill="1" applyBorder="1" applyAlignment="1">
      <alignment horizontal="left"/>
    </xf>
    <xf numFmtId="164" fontId="42" fillId="3" borderId="6" xfId="0" applyNumberFormat="1" applyFont="1" applyFill="1" applyBorder="1"/>
    <xf numFmtId="20" fontId="42" fillId="3" borderId="8" xfId="0" applyFont="1" applyFill="1" applyBorder="1" applyAlignment="1">
      <alignment horizontal="left"/>
    </xf>
    <xf numFmtId="20" fontId="43" fillId="3" borderId="8" xfId="0" applyFont="1" applyFill="1" applyBorder="1" applyAlignment="1">
      <alignment horizontal="center" vertical="center" wrapText="1"/>
    </xf>
    <xf numFmtId="164" fontId="43" fillId="3" borderId="9" xfId="0" applyNumberFormat="1" applyFont="1" applyFill="1" applyBorder="1" applyAlignment="1">
      <alignment vertical="center" wrapText="1"/>
    </xf>
    <xf numFmtId="20" fontId="43" fillId="3" borderId="10" xfId="0" applyFont="1" applyFill="1" applyBorder="1" applyAlignment="1">
      <alignment horizontal="center" vertical="center" wrapText="1"/>
    </xf>
    <xf numFmtId="4" fontId="44" fillId="3" borderId="11" xfId="0" applyNumberFormat="1" applyFont="1" applyFill="1" applyBorder="1" applyAlignment="1">
      <alignment horizontal="right"/>
    </xf>
    <xf numFmtId="4" fontId="44" fillId="3" borderId="10" xfId="0" applyNumberFormat="1" applyFont="1" applyFill="1" applyBorder="1" applyAlignment="1">
      <alignment horizontal="right"/>
    </xf>
    <xf numFmtId="4" fontId="44" fillId="3" borderId="11" xfId="0" applyNumberFormat="1" applyFont="1" applyFill="1" applyBorder="1"/>
    <xf numFmtId="4" fontId="44" fillId="3" borderId="10" xfId="0" applyNumberFormat="1" applyFont="1" applyFill="1" applyBorder="1"/>
    <xf numFmtId="20" fontId="41" fillId="8" borderId="12" xfId="0" applyFont="1" applyFill="1" applyBorder="1"/>
    <xf numFmtId="20" fontId="41" fillId="8" borderId="4" xfId="0" applyFont="1" applyFill="1" applyBorder="1"/>
    <xf numFmtId="20" fontId="41" fillId="8" borderId="1" xfId="0" applyFont="1" applyFill="1" applyBorder="1"/>
    <xf numFmtId="164" fontId="39" fillId="3" borderId="0" xfId="0" applyNumberFormat="1" applyFont="1" applyFill="1" applyAlignment="1">
      <alignment vertical="center" wrapText="1"/>
    </xf>
    <xf numFmtId="20" fontId="39" fillId="3" borderId="0" xfId="0" applyFont="1" applyFill="1" applyAlignment="1">
      <alignment vertical="top" wrapText="1"/>
    </xf>
    <xf numFmtId="20" fontId="42" fillId="3" borderId="13" xfId="0" applyFont="1" applyFill="1" applyBorder="1" applyAlignment="1">
      <alignment horizontal="center" vertical="center" wrapText="1"/>
    </xf>
    <xf numFmtId="167" fontId="44" fillId="3" borderId="14" xfId="0" applyNumberFormat="1" applyFont="1" applyFill="1" applyBorder="1"/>
    <xf numFmtId="20" fontId="43" fillId="3" borderId="3" xfId="0" applyFont="1" applyFill="1" applyBorder="1" applyAlignment="1">
      <alignment horizontal="center" wrapText="1"/>
    </xf>
    <xf numFmtId="167" fontId="44" fillId="3" borderId="3" xfId="0" applyNumberFormat="1" applyFont="1" applyFill="1" applyBorder="1" applyAlignment="1">
      <alignment horizontal="right"/>
    </xf>
    <xf numFmtId="167" fontId="44" fillId="3" borderId="3" xfId="0" applyNumberFormat="1" applyFont="1" applyFill="1" applyBorder="1"/>
    <xf numFmtId="20" fontId="13" fillId="3" borderId="0" xfId="0" applyFont="1" applyFill="1" applyAlignment="1">
      <alignment vertical="top" wrapText="1"/>
    </xf>
    <xf numFmtId="20" fontId="14" fillId="3" borderId="0" xfId="0" applyFont="1" applyFill="1" applyAlignment="1">
      <alignment vertical="top" wrapText="1"/>
    </xf>
    <xf numFmtId="20" fontId="20" fillId="3" borderId="5" xfId="0" applyFont="1" applyFill="1" applyBorder="1" applyAlignment="1">
      <alignment horizontal="center" vertical="center" wrapText="1"/>
    </xf>
    <xf numFmtId="167" fontId="22" fillId="3" borderId="5" xfId="0" applyNumberFormat="1" applyFont="1" applyFill="1" applyBorder="1"/>
    <xf numFmtId="20" fontId="10" fillId="3" borderId="5" xfId="0" applyFont="1" applyFill="1" applyBorder="1" applyAlignment="1">
      <alignment horizontal="center" wrapText="1" shrinkToFit="1"/>
    </xf>
    <xf numFmtId="167" fontId="22" fillId="3" borderId="15" xfId="0" applyNumberFormat="1" applyFont="1" applyFill="1" applyBorder="1" applyAlignment="1">
      <alignment horizontal="right"/>
    </xf>
    <xf numFmtId="20" fontId="4" fillId="3" borderId="16" xfId="0" applyFont="1" applyFill="1" applyBorder="1" applyAlignment="1">
      <alignment horizontal="centerContinuous"/>
    </xf>
    <xf numFmtId="167" fontId="4" fillId="3" borderId="12" xfId="0" applyNumberFormat="1" applyFont="1" applyFill="1" applyBorder="1"/>
    <xf numFmtId="20" fontId="20" fillId="3" borderId="5" xfId="0" applyFont="1" applyFill="1" applyBorder="1" applyAlignment="1">
      <alignment horizontal="center" vertical="center"/>
    </xf>
    <xf numFmtId="167" fontId="22" fillId="3" borderId="3" xfId="0" applyNumberFormat="1" applyFont="1" applyFill="1" applyBorder="1" applyAlignment="1">
      <alignment vertical="center"/>
    </xf>
    <xf numFmtId="20" fontId="5" fillId="8" borderId="8" xfId="0" applyFont="1" applyFill="1" applyBorder="1"/>
    <xf numFmtId="20" fontId="5" fillId="8" borderId="17" xfId="0" applyFont="1" applyFill="1" applyBorder="1"/>
    <xf numFmtId="20" fontId="12" fillId="3" borderId="0" xfId="0" applyFont="1" applyFill="1"/>
    <xf numFmtId="20" fontId="6" fillId="0" borderId="0" xfId="0" applyFont="1"/>
    <xf numFmtId="20" fontId="9" fillId="3" borderId="0" xfId="0" applyFont="1" applyFill="1"/>
    <xf numFmtId="20" fontId="9" fillId="3" borderId="0" xfId="0" applyFont="1" applyFill="1" applyAlignment="1">
      <alignment horizontal="centerContinuous"/>
    </xf>
    <xf numFmtId="20" fontId="24" fillId="0" borderId="0" xfId="0" applyFont="1"/>
    <xf numFmtId="166" fontId="2" fillId="3" borderId="0" xfId="0" applyNumberFormat="1" applyFont="1" applyFill="1" applyAlignment="1">
      <alignment horizontal="right"/>
    </xf>
    <xf numFmtId="20" fontId="11" fillId="0" borderId="0" xfId="0" applyFont="1" applyAlignment="1">
      <alignment horizontal="right"/>
    </xf>
    <xf numFmtId="20" fontId="24" fillId="5" borderId="0" xfId="0" applyFont="1" applyFill="1" applyAlignment="1">
      <alignment horizontal="centerContinuous"/>
    </xf>
    <xf numFmtId="167" fontId="45" fillId="0" borderId="0" xfId="0" applyNumberFormat="1" applyFont="1"/>
    <xf numFmtId="20" fontId="42" fillId="3" borderId="6" xfId="0" applyFont="1" applyFill="1" applyBorder="1" applyAlignment="1">
      <alignment horizontal="left"/>
    </xf>
    <xf numFmtId="20" fontId="43" fillId="0" borderId="4" xfId="0" applyFont="1" applyBorder="1" applyAlignment="1">
      <alignment horizontal="center" wrapText="1"/>
    </xf>
    <xf numFmtId="167" fontId="4" fillId="3" borderId="18" xfId="0" applyNumberFormat="1" applyFont="1" applyFill="1" applyBorder="1" applyAlignment="1">
      <alignment horizontal="right" wrapText="1"/>
    </xf>
    <xf numFmtId="20" fontId="36" fillId="0" borderId="0" xfId="0" applyFont="1" applyAlignment="1">
      <alignment horizontal="center"/>
    </xf>
    <xf numFmtId="20" fontId="37" fillId="0" borderId="0" xfId="0" applyFont="1" applyAlignment="1">
      <alignment horizontal="right"/>
    </xf>
    <xf numFmtId="20" fontId="46" fillId="0" borderId="0" xfId="0" applyFont="1" applyAlignment="1">
      <alignment horizontal="center"/>
    </xf>
    <xf numFmtId="20" fontId="47" fillId="0" borderId="0" xfId="0" applyFont="1" applyAlignment="1">
      <alignment horizontal="center"/>
    </xf>
    <xf numFmtId="20" fontId="42" fillId="3" borderId="0" xfId="0" applyFont="1" applyFill="1"/>
    <xf numFmtId="20" fontId="36" fillId="0" borderId="18" xfId="0" applyFont="1" applyBorder="1" applyAlignment="1" applyProtection="1">
      <alignment wrapText="1"/>
      <protection locked="0"/>
    </xf>
    <xf numFmtId="20" fontId="29" fillId="3" borderId="0" xfId="0" applyFont="1" applyFill="1" applyAlignment="1">
      <alignment horizontal="right"/>
    </xf>
    <xf numFmtId="164" fontId="27" fillId="3" borderId="0" xfId="0" applyNumberFormat="1" applyFont="1" applyFill="1" applyAlignment="1">
      <alignment horizontal="right"/>
    </xf>
    <xf numFmtId="37" fontId="27" fillId="3" borderId="0" xfId="0" applyNumberFormat="1" applyFont="1" applyFill="1" applyAlignment="1">
      <alignment horizontal="right"/>
    </xf>
    <xf numFmtId="41" fontId="27" fillId="3" borderId="0" xfId="0" applyNumberFormat="1" applyFont="1" applyFill="1" applyAlignment="1">
      <alignment horizontal="right"/>
    </xf>
    <xf numFmtId="0" fontId="36" fillId="0" borderId="3" xfId="0" applyNumberFormat="1" applyFont="1" applyBorder="1" applyAlignment="1" applyProtection="1">
      <alignment horizontal="left" wrapText="1"/>
      <protection locked="0"/>
    </xf>
    <xf numFmtId="0" fontId="36" fillId="0" borderId="15" xfId="0" applyNumberFormat="1" applyFont="1" applyBorder="1" applyAlignment="1" applyProtection="1">
      <alignment wrapText="1" readingOrder="1"/>
      <protection locked="0"/>
    </xf>
    <xf numFmtId="20" fontId="44" fillId="3" borderId="19" xfId="0" applyFont="1" applyFill="1" applyBorder="1" applyAlignment="1">
      <alignment horizontal="right" wrapText="1"/>
    </xf>
    <xf numFmtId="20" fontId="44" fillId="5" borderId="20" xfId="0" applyFont="1" applyFill="1" applyBorder="1" applyAlignment="1">
      <alignment horizontal="right" wrapText="1"/>
    </xf>
    <xf numFmtId="20" fontId="44" fillId="5" borderId="20" xfId="0" applyFont="1" applyFill="1" applyBorder="1" applyAlignment="1">
      <alignment horizontal="right"/>
    </xf>
    <xf numFmtId="20" fontId="44" fillId="3" borderId="20" xfId="0" applyFont="1" applyFill="1" applyBorder="1" applyAlignment="1">
      <alignment horizontal="right" wrapText="1"/>
    </xf>
    <xf numFmtId="49" fontId="36" fillId="3" borderId="0" xfId="0" applyNumberFormat="1" applyFont="1" applyFill="1" applyAlignment="1">
      <alignment horizontal="left"/>
    </xf>
    <xf numFmtId="169" fontId="23" fillId="0" borderId="0" xfId="0" applyNumberFormat="1" applyFont="1"/>
    <xf numFmtId="20" fontId="36" fillId="5" borderId="18" xfId="0" applyFont="1" applyFill="1" applyBorder="1" applyProtection="1">
      <protection locked="0"/>
    </xf>
    <xf numFmtId="20" fontId="36" fillId="0" borderId="21" xfId="0" applyFont="1" applyBorder="1" applyAlignment="1" applyProtection="1">
      <alignment wrapText="1"/>
      <protection locked="0"/>
    </xf>
    <xf numFmtId="20" fontId="36" fillId="0" borderId="4" xfId="0" applyFont="1" applyBorder="1" applyAlignment="1" applyProtection="1">
      <alignment wrapText="1"/>
      <protection locked="0"/>
    </xf>
    <xf numFmtId="20" fontId="31" fillId="3" borderId="5" xfId="0" applyFont="1" applyFill="1" applyBorder="1" applyAlignment="1">
      <alignment horizontal="centerContinuous"/>
    </xf>
    <xf numFmtId="20" fontId="31" fillId="3" borderId="17" xfId="0" applyFont="1" applyFill="1" applyBorder="1" applyAlignment="1">
      <alignment horizontal="centerContinuous"/>
    </xf>
    <xf numFmtId="20" fontId="31" fillId="4" borderId="15" xfId="0" applyFont="1" applyFill="1" applyBorder="1" applyAlignment="1">
      <alignment horizontal="centerContinuous"/>
    </xf>
    <xf numFmtId="20" fontId="31" fillId="4" borderId="3" xfId="0" applyFont="1" applyFill="1" applyBorder="1" applyAlignment="1">
      <alignment horizontal="centerContinuous"/>
    </xf>
    <xf numFmtId="4" fontId="1" fillId="3" borderId="22" xfId="0" applyNumberFormat="1" applyFont="1" applyFill="1" applyBorder="1" applyAlignment="1">
      <alignment vertical="center"/>
    </xf>
    <xf numFmtId="20" fontId="41" fillId="7" borderId="16" xfId="0" applyFont="1" applyFill="1" applyBorder="1"/>
    <xf numFmtId="20" fontId="41" fillId="7" borderId="23" xfId="0" applyFont="1" applyFill="1" applyBorder="1"/>
    <xf numFmtId="20" fontId="41" fillId="7" borderId="18" xfId="0" applyFont="1" applyFill="1" applyBorder="1"/>
    <xf numFmtId="20" fontId="41" fillId="7" borderId="24" xfId="0" applyFont="1" applyFill="1" applyBorder="1"/>
    <xf numFmtId="20" fontId="20" fillId="3" borderId="6" xfId="0" applyFont="1" applyFill="1" applyBorder="1" applyAlignment="1">
      <alignment horizontal="center"/>
    </xf>
    <xf numFmtId="20" fontId="20" fillId="3" borderId="5" xfId="0" applyFont="1" applyFill="1" applyBorder="1" applyAlignment="1">
      <alignment horizontal="center"/>
    </xf>
    <xf numFmtId="20" fontId="20" fillId="3" borderId="5" xfId="0" applyFont="1" applyFill="1" applyBorder="1" applyAlignment="1">
      <alignment horizontal="centerContinuous"/>
    </xf>
    <xf numFmtId="20" fontId="41" fillId="7" borderId="0" xfId="0" applyFont="1" applyFill="1"/>
    <xf numFmtId="4" fontId="20" fillId="3" borderId="25" xfId="0" applyNumberFormat="1" applyFont="1" applyFill="1" applyBorder="1"/>
    <xf numFmtId="4" fontId="20" fillId="3" borderId="10" xfId="0" applyNumberFormat="1" applyFont="1" applyFill="1" applyBorder="1"/>
    <xf numFmtId="20" fontId="20" fillId="9" borderId="5" xfId="0" applyFont="1" applyFill="1" applyBorder="1" applyAlignment="1">
      <alignment horizontal="center"/>
    </xf>
    <xf numFmtId="20" fontId="20" fillId="10" borderId="10" xfId="0" applyFont="1" applyFill="1" applyBorder="1" applyAlignment="1">
      <alignment horizontal="center"/>
    </xf>
    <xf numFmtId="164" fontId="20" fillId="11" borderId="6" xfId="0" applyNumberFormat="1" applyFont="1" applyFill="1" applyBorder="1"/>
    <xf numFmtId="20" fontId="42" fillId="7" borderId="10" xfId="0" applyFont="1" applyFill="1" applyBorder="1" applyAlignment="1">
      <alignment horizontal="center"/>
    </xf>
    <xf numFmtId="20" fontId="41" fillId="7" borderId="19" xfId="0" applyFont="1" applyFill="1" applyBorder="1"/>
    <xf numFmtId="20" fontId="41" fillId="7" borderId="26" xfId="0" applyFont="1" applyFill="1" applyBorder="1"/>
    <xf numFmtId="165" fontId="40" fillId="3" borderId="0" xfId="0" applyNumberFormat="1" applyFont="1" applyFill="1" applyAlignment="1">
      <alignment horizontal="left"/>
    </xf>
    <xf numFmtId="166" fontId="3" fillId="3" borderId="0" xfId="0" applyNumberFormat="1" applyFont="1" applyFill="1" applyAlignment="1">
      <alignment horizontal="right"/>
    </xf>
    <xf numFmtId="20" fontId="41" fillId="8" borderId="24" xfId="0" applyFont="1" applyFill="1" applyBorder="1"/>
    <xf numFmtId="20" fontId="16" fillId="0" borderId="0" xfId="0" applyFont="1" applyAlignment="1">
      <alignment wrapText="1"/>
    </xf>
    <xf numFmtId="20" fontId="0" fillId="0" borderId="0" xfId="0" applyAlignment="1">
      <alignment horizontal="left" wrapText="1"/>
    </xf>
    <xf numFmtId="20" fontId="4" fillId="3" borderId="0" xfId="0" applyFont="1" applyFill="1" applyAlignment="1">
      <alignment horizontal="center" vertical="top"/>
    </xf>
    <xf numFmtId="20" fontId="27" fillId="3" borderId="0" xfId="0" applyFont="1" applyFill="1"/>
    <xf numFmtId="164" fontId="43" fillId="3" borderId="4" xfId="0" applyNumberFormat="1" applyFont="1" applyFill="1" applyBorder="1" applyAlignment="1">
      <alignment wrapText="1"/>
    </xf>
    <xf numFmtId="20" fontId="36" fillId="8" borderId="6" xfId="0" applyFont="1" applyFill="1" applyBorder="1"/>
    <xf numFmtId="164" fontId="42" fillId="3" borderId="6" xfId="0" applyNumberFormat="1" applyFont="1" applyFill="1" applyBorder="1" applyProtection="1">
      <protection locked="0"/>
    </xf>
    <xf numFmtId="20" fontId="41" fillId="7" borderId="28" xfId="0" applyFont="1" applyFill="1" applyBorder="1"/>
    <xf numFmtId="20" fontId="41" fillId="7" borderId="3" xfId="0" applyFont="1" applyFill="1" applyBorder="1"/>
    <xf numFmtId="20" fontId="37" fillId="3" borderId="0" xfId="0" applyFont="1" applyFill="1" applyAlignment="1">
      <alignment horizontal="center"/>
    </xf>
    <xf numFmtId="20" fontId="39" fillId="3" borderId="0" xfId="0" applyFont="1" applyFill="1" applyAlignment="1">
      <alignment horizontal="center"/>
    </xf>
    <xf numFmtId="20" fontId="36" fillId="8" borderId="10" xfId="0" applyFont="1" applyFill="1" applyBorder="1"/>
    <xf numFmtId="167" fontId="44" fillId="3" borderId="13" xfId="0" applyNumberFormat="1" applyFont="1" applyFill="1" applyBorder="1"/>
    <xf numFmtId="167" fontId="44" fillId="3" borderId="5" xfId="0" applyNumberFormat="1" applyFont="1" applyFill="1" applyBorder="1"/>
    <xf numFmtId="20" fontId="42" fillId="3" borderId="12" xfId="0" applyFont="1" applyFill="1" applyBorder="1" applyAlignment="1">
      <alignment horizontal="left"/>
    </xf>
    <xf numFmtId="4" fontId="36" fillId="3" borderId="15" xfId="0" applyNumberFormat="1" applyFont="1" applyFill="1" applyBorder="1" applyProtection="1">
      <protection locked="0"/>
    </xf>
    <xf numFmtId="0" fontId="36" fillId="0" borderId="18" xfId="0" applyNumberFormat="1" applyFont="1" applyBorder="1" applyAlignment="1" applyProtection="1">
      <alignment horizontal="left" wrapText="1"/>
      <protection locked="0"/>
    </xf>
    <xf numFmtId="20" fontId="33" fillId="0" borderId="0" xfId="0" applyFont="1" applyAlignment="1">
      <alignment vertical="center" wrapText="1"/>
    </xf>
    <xf numFmtId="20" fontId="33" fillId="0" borderId="0" xfId="0" applyFont="1"/>
    <xf numFmtId="4" fontId="44" fillId="3" borderId="6" xfId="0" applyNumberFormat="1" applyFont="1" applyFill="1" applyBorder="1" applyAlignment="1">
      <alignment horizontal="right"/>
    </xf>
    <xf numFmtId="4" fontId="44" fillId="3" borderId="5" xfId="0" applyNumberFormat="1" applyFont="1" applyFill="1" applyBorder="1" applyAlignment="1">
      <alignment horizontal="right"/>
    </xf>
    <xf numFmtId="20" fontId="21" fillId="0" borderId="0" xfId="0" applyFont="1"/>
    <xf numFmtId="20" fontId="27" fillId="3" borderId="0" xfId="0" applyFont="1" applyFill="1" applyProtection="1">
      <protection locked="0"/>
    </xf>
    <xf numFmtId="4" fontId="46" fillId="3" borderId="4" xfId="0" applyNumberFormat="1" applyFont="1" applyFill="1" applyBorder="1" applyAlignment="1" applyProtection="1">
      <alignment horizontal="right"/>
      <protection locked="0"/>
    </xf>
    <xf numFmtId="20" fontId="46" fillId="3" borderId="0" xfId="0" applyFont="1" applyFill="1" applyAlignment="1">
      <alignment horizontal="right"/>
    </xf>
    <xf numFmtId="20" fontId="18" fillId="0" borderId="0" xfId="0" applyFont="1"/>
    <xf numFmtId="20" fontId="24" fillId="5" borderId="0" xfId="0" applyFont="1" applyFill="1"/>
    <xf numFmtId="164" fontId="42" fillId="3" borderId="0" xfId="0" applyNumberFormat="1" applyFont="1" applyFill="1"/>
    <xf numFmtId="20" fontId="41" fillId="8" borderId="23" xfId="0" applyFont="1" applyFill="1" applyBorder="1"/>
    <xf numFmtId="20" fontId="41" fillId="8" borderId="16" xfId="0" applyFont="1" applyFill="1" applyBorder="1"/>
    <xf numFmtId="20" fontId="30" fillId="3" borderId="0" xfId="0" applyFont="1" applyFill="1"/>
    <xf numFmtId="167" fontId="48" fillId="5" borderId="0" xfId="0" applyNumberFormat="1" applyFont="1" applyFill="1"/>
    <xf numFmtId="0" fontId="33" fillId="0" borderId="0" xfId="3" applyFont="1"/>
    <xf numFmtId="0" fontId="58" fillId="0" borderId="0" xfId="3"/>
    <xf numFmtId="0" fontId="58" fillId="0" borderId="47" xfId="3" applyBorder="1"/>
    <xf numFmtId="0" fontId="58" fillId="0" borderId="48" xfId="3" applyBorder="1"/>
    <xf numFmtId="0" fontId="58" fillId="0" borderId="0" xfId="3" applyAlignment="1">
      <alignment vertical="top"/>
    </xf>
    <xf numFmtId="0" fontId="21" fillId="0" borderId="0" xfId="3" applyFont="1"/>
    <xf numFmtId="0" fontId="67" fillId="0" borderId="0" xfId="3" applyFont="1" applyAlignment="1">
      <alignment horizontal="right"/>
    </xf>
    <xf numFmtId="20" fontId="17" fillId="3" borderId="0" xfId="0" applyFont="1" applyFill="1" applyAlignment="1">
      <alignment horizontal="center" vertical="center"/>
    </xf>
    <xf numFmtId="20" fontId="16" fillId="0" borderId="0" xfId="0" applyFont="1" applyAlignment="1">
      <alignment horizontal="center" vertical="center"/>
    </xf>
    <xf numFmtId="4" fontId="36" fillId="3" borderId="15" xfId="0" applyNumberFormat="1" applyFont="1" applyFill="1" applyBorder="1" applyAlignment="1" applyProtection="1">
      <alignment horizontal="right"/>
      <protection locked="0"/>
    </xf>
    <xf numFmtId="20" fontId="42" fillId="3" borderId="3" xfId="0" applyFont="1" applyFill="1" applyBorder="1" applyAlignment="1">
      <alignment horizontal="center"/>
    </xf>
    <xf numFmtId="20" fontId="36" fillId="3" borderId="6" xfId="0" applyFont="1" applyFill="1" applyBorder="1" applyAlignment="1" applyProtection="1">
      <alignment horizontal="right"/>
      <protection locked="0"/>
    </xf>
    <xf numFmtId="20" fontId="6" fillId="0" borderId="8" xfId="0" applyFont="1" applyBorder="1" applyAlignment="1">
      <alignment horizontal="right"/>
    </xf>
    <xf numFmtId="20" fontId="21" fillId="0" borderId="0" xfId="0" applyFont="1" applyAlignment="1">
      <alignment wrapText="1"/>
    </xf>
    <xf numFmtId="0" fontId="36" fillId="0" borderId="14" xfId="0" applyNumberFormat="1" applyFont="1" applyBorder="1" applyAlignment="1" applyProtection="1">
      <alignment horizontal="left" wrapText="1"/>
      <protection locked="0"/>
    </xf>
    <xf numFmtId="164" fontId="27" fillId="3" borderId="0" xfId="0" applyNumberFormat="1" applyFont="1" applyFill="1" applyAlignment="1">
      <alignment horizontal="left"/>
    </xf>
    <xf numFmtId="20" fontId="0" fillId="13" borderId="45" xfId="0" applyFill="1" applyBorder="1"/>
    <xf numFmtId="0" fontId="59" fillId="0" borderId="53" xfId="3" applyFont="1" applyBorder="1"/>
    <xf numFmtId="0" fontId="61" fillId="0" borderId="54" xfId="3" applyFont="1" applyBorder="1"/>
    <xf numFmtId="0" fontId="59" fillId="0" borderId="54" xfId="3" applyFont="1" applyBorder="1"/>
    <xf numFmtId="0" fontId="33" fillId="0" borderId="50" xfId="3" applyFont="1" applyBorder="1"/>
    <xf numFmtId="0" fontId="58" fillId="0" borderId="50" xfId="3" applyBorder="1"/>
    <xf numFmtId="0" fontId="58" fillId="0" borderId="55" xfId="3" applyBorder="1"/>
    <xf numFmtId="20" fontId="68" fillId="0" borderId="47" xfId="0" applyFont="1" applyBorder="1"/>
    <xf numFmtId="20" fontId="68" fillId="0" borderId="0" xfId="0" applyFont="1"/>
    <xf numFmtId="20" fontId="0" fillId="0" borderId="48" xfId="0" applyBorder="1"/>
    <xf numFmtId="20" fontId="0" fillId="0" borderId="47" xfId="0" applyBorder="1"/>
    <xf numFmtId="0" fontId="65" fillId="0" borderId="47" xfId="3" applyFont="1" applyBorder="1" applyAlignment="1">
      <alignment horizontal="left"/>
    </xf>
    <xf numFmtId="0" fontId="33" fillId="0" borderId="0" xfId="3" applyFont="1" applyAlignment="1">
      <alignment horizontal="centerContinuous"/>
    </xf>
    <xf numFmtId="0" fontId="65" fillId="0" borderId="0" xfId="3" applyFont="1" applyAlignment="1">
      <alignment horizontal="right"/>
    </xf>
    <xf numFmtId="0" fontId="65" fillId="0" borderId="0" xfId="3" applyFont="1"/>
    <xf numFmtId="0" fontId="33" fillId="0" borderId="48" xfId="3" applyFont="1" applyBorder="1"/>
    <xf numFmtId="0" fontId="58" fillId="0" borderId="0" xfId="3" applyAlignment="1">
      <alignment wrapText="1"/>
    </xf>
    <xf numFmtId="0" fontId="58" fillId="0" borderId="42" xfId="3" applyBorder="1"/>
    <xf numFmtId="0" fontId="58" fillId="0" borderId="49" xfId="3" applyBorder="1"/>
    <xf numFmtId="0" fontId="64" fillId="0" borderId="49" xfId="3" applyFont="1" applyBorder="1" applyAlignment="1">
      <alignment wrapText="1"/>
    </xf>
    <xf numFmtId="0" fontId="58" fillId="0" borderId="43" xfId="3" applyBorder="1"/>
    <xf numFmtId="20" fontId="10" fillId="6" borderId="4" xfId="0" applyFont="1" applyFill="1" applyBorder="1"/>
    <xf numFmtId="20" fontId="10" fillId="6" borderId="0" xfId="0" applyFont="1" applyFill="1"/>
    <xf numFmtId="20" fontId="10" fillId="6" borderId="1" xfId="0" applyFont="1" applyFill="1" applyBorder="1"/>
    <xf numFmtId="20" fontId="57" fillId="0" borderId="56" xfId="0" applyFont="1" applyBorder="1" applyAlignment="1">
      <alignment horizontal="center" vertical="center"/>
    </xf>
    <xf numFmtId="20" fontId="10" fillId="3" borderId="56" xfId="0" applyFont="1" applyFill="1" applyBorder="1" applyAlignment="1">
      <alignment horizontal="centerContinuous" vertical="center"/>
    </xf>
    <xf numFmtId="20" fontId="6" fillId="0" borderId="0" xfId="0" quotePrefix="1" applyFont="1"/>
    <xf numFmtId="20" fontId="23" fillId="0" borderId="0" xfId="0" applyFont="1"/>
    <xf numFmtId="0" fontId="20" fillId="3" borderId="59" xfId="0" applyNumberFormat="1" applyFont="1" applyFill="1" applyBorder="1" applyAlignment="1">
      <alignment horizontal="center"/>
    </xf>
    <xf numFmtId="0" fontId="20" fillId="3" borderId="62" xfId="0" applyNumberFormat="1" applyFont="1" applyFill="1" applyBorder="1" applyAlignment="1">
      <alignment horizontal="center"/>
    </xf>
    <xf numFmtId="0" fontId="20" fillId="3" borderId="69" xfId="0" applyNumberFormat="1" applyFont="1" applyFill="1" applyBorder="1" applyAlignment="1">
      <alignment horizontal="center"/>
    </xf>
    <xf numFmtId="0" fontId="20" fillId="12" borderId="0" xfId="0" applyNumberFormat="1" applyFont="1" applyFill="1" applyAlignment="1">
      <alignment horizontal="center"/>
    </xf>
    <xf numFmtId="171" fontId="20" fillId="12" borderId="0" xfId="1" applyNumberFormat="1" applyFont="1" applyFill="1" applyBorder="1" applyAlignment="1">
      <alignment horizontal="center"/>
    </xf>
    <xf numFmtId="0" fontId="20" fillId="12" borderId="71" xfId="0" applyNumberFormat="1" applyFont="1" applyFill="1" applyBorder="1" applyAlignment="1">
      <alignment horizontal="center"/>
    </xf>
    <xf numFmtId="167" fontId="20" fillId="3" borderId="60" xfId="0" applyNumberFormat="1" applyFont="1" applyFill="1" applyBorder="1" applyProtection="1">
      <protection locked="0"/>
    </xf>
    <xf numFmtId="1" fontId="20" fillId="3" borderId="60" xfId="0" applyNumberFormat="1" applyFont="1" applyFill="1" applyBorder="1" applyAlignment="1" applyProtection="1">
      <alignment horizontal="center"/>
      <protection locked="0"/>
    </xf>
    <xf numFmtId="167" fontId="20" fillId="3" borderId="63" xfId="0" applyNumberFormat="1" applyFont="1" applyFill="1" applyBorder="1" applyProtection="1">
      <protection locked="0"/>
    </xf>
    <xf numFmtId="1" fontId="20" fillId="3" borderId="63" xfId="0" applyNumberFormat="1" applyFont="1" applyFill="1" applyBorder="1" applyAlignment="1" applyProtection="1">
      <alignment horizontal="center"/>
      <protection locked="0"/>
    </xf>
    <xf numFmtId="1" fontId="20" fillId="3" borderId="68" xfId="0" applyNumberFormat="1" applyFont="1" applyFill="1" applyBorder="1" applyAlignment="1" applyProtection="1">
      <alignment horizontal="center"/>
      <protection locked="0"/>
    </xf>
    <xf numFmtId="167" fontId="20" fillId="12" borderId="0" xfId="0" applyNumberFormat="1" applyFont="1" applyFill="1" applyProtection="1">
      <protection locked="0"/>
    </xf>
    <xf numFmtId="1" fontId="20" fillId="12" borderId="0" xfId="0" applyNumberFormat="1" applyFont="1" applyFill="1" applyAlignment="1" applyProtection="1">
      <alignment horizontal="center"/>
      <protection locked="0"/>
    </xf>
    <xf numFmtId="167" fontId="20" fillId="3" borderId="67" xfId="0" applyNumberFormat="1" applyFont="1" applyFill="1" applyBorder="1" applyProtection="1">
      <protection locked="0"/>
    </xf>
    <xf numFmtId="1" fontId="20" fillId="3" borderId="67" xfId="0" applyNumberFormat="1" applyFont="1" applyFill="1" applyBorder="1" applyAlignment="1" applyProtection="1">
      <alignment horizontal="center"/>
      <protection locked="0"/>
    </xf>
    <xf numFmtId="1" fontId="20" fillId="3" borderId="65" xfId="0" applyNumberFormat="1" applyFont="1" applyFill="1" applyBorder="1" applyAlignment="1" applyProtection="1">
      <alignment horizontal="center"/>
      <protection locked="0"/>
    </xf>
    <xf numFmtId="20" fontId="20" fillId="5" borderId="27" xfId="0" applyFont="1" applyFill="1" applyBorder="1"/>
    <xf numFmtId="20" fontId="20" fillId="5" borderId="0" xfId="0" applyFont="1" applyFill="1"/>
    <xf numFmtId="20" fontId="21" fillId="0" borderId="0" xfId="0" applyFont="1" applyAlignment="1">
      <alignment horizontal="justify" vertical="top" wrapText="1"/>
    </xf>
    <xf numFmtId="20" fontId="78" fillId="0" borderId="0" xfId="0" applyFont="1" applyAlignment="1">
      <alignment vertical="top"/>
    </xf>
    <xf numFmtId="20" fontId="76" fillId="0" borderId="0" xfId="0" applyFont="1" applyAlignment="1">
      <alignment horizontal="justify" wrapText="1"/>
    </xf>
    <xf numFmtId="20" fontId="22" fillId="3" borderId="0" xfId="0" applyFont="1" applyFill="1"/>
    <xf numFmtId="0" fontId="20" fillId="3" borderId="72" xfId="0" applyNumberFormat="1" applyFont="1" applyFill="1" applyBorder="1" applyAlignment="1">
      <alignment horizontal="center"/>
    </xf>
    <xf numFmtId="167" fontId="20" fillId="3" borderId="73" xfId="0" applyNumberFormat="1" applyFont="1" applyFill="1" applyBorder="1" applyProtection="1">
      <protection locked="0"/>
    </xf>
    <xf numFmtId="1" fontId="20" fillId="0" borderId="0" xfId="0" applyNumberFormat="1" applyFont="1"/>
    <xf numFmtId="1" fontId="20" fillId="12" borderId="0" xfId="0" applyNumberFormat="1" applyFont="1" applyFill="1" applyAlignment="1">
      <alignment horizontal="center"/>
    </xf>
    <xf numFmtId="20" fontId="57" fillId="0" borderId="56" xfId="0" applyFont="1" applyBorder="1" applyAlignment="1">
      <alignment horizontal="center" vertical="center"/>
    </xf>
    <xf numFmtId="1" fontId="20" fillId="3" borderId="60" xfId="0" applyNumberFormat="1" applyFont="1" applyFill="1" applyBorder="1" applyAlignment="1" applyProtection="1">
      <alignment horizontal="center"/>
      <protection locked="0"/>
    </xf>
    <xf numFmtId="1" fontId="20" fillId="3" borderId="63" xfId="0" applyNumberFormat="1" applyFont="1" applyFill="1" applyBorder="1" applyAlignment="1" applyProtection="1">
      <alignment horizontal="center"/>
      <protection locked="0"/>
    </xf>
    <xf numFmtId="171" fontId="20" fillId="3" borderId="42" xfId="1" applyNumberFormat="1" applyFont="1" applyFill="1" applyBorder="1" applyAlignment="1">
      <alignment horizontal="center"/>
    </xf>
    <xf numFmtId="171" fontId="20" fillId="3" borderId="43" xfId="1" applyNumberFormat="1" applyFont="1" applyFill="1" applyBorder="1" applyAlignment="1">
      <alignment horizontal="center"/>
    </xf>
    <xf numFmtId="171" fontId="20" fillId="3" borderId="73" xfId="1" applyNumberFormat="1" applyFont="1" applyFill="1" applyBorder="1" applyAlignment="1">
      <alignment horizontal="center"/>
    </xf>
    <xf numFmtId="0" fontId="20" fillId="3" borderId="73" xfId="0" applyNumberFormat="1" applyFont="1" applyFill="1" applyBorder="1" applyAlignment="1">
      <alignment horizontal="center"/>
    </xf>
    <xf numFmtId="1" fontId="20" fillId="3" borderId="63" xfId="0" applyNumberFormat="1" applyFont="1" applyFill="1" applyBorder="1" applyAlignment="1">
      <alignment horizontal="center"/>
    </xf>
    <xf numFmtId="1" fontId="20" fillId="3" borderId="67" xfId="0" applyNumberFormat="1" applyFont="1" applyFill="1" applyBorder="1" applyAlignment="1">
      <alignment horizontal="center"/>
    </xf>
    <xf numFmtId="171" fontId="20" fillId="3" borderId="67" xfId="1" applyNumberFormat="1" applyFont="1" applyFill="1" applyBorder="1" applyAlignment="1">
      <alignment horizontal="center"/>
    </xf>
    <xf numFmtId="171" fontId="20" fillId="3" borderId="63" xfId="1" applyNumberFormat="1" applyFont="1" applyFill="1" applyBorder="1" applyAlignment="1">
      <alignment horizontal="center"/>
    </xf>
    <xf numFmtId="171" fontId="20" fillId="3" borderId="63" xfId="1" applyNumberFormat="1" applyFont="1" applyFill="1" applyBorder="1" applyAlignment="1">
      <alignment horizontal="left"/>
    </xf>
    <xf numFmtId="20" fontId="73" fillId="6" borderId="6" xfId="0" applyFont="1" applyFill="1" applyBorder="1" applyAlignment="1">
      <alignment horizontal="center" vertical="center"/>
    </xf>
    <xf numFmtId="20" fontId="74" fillId="0" borderId="8" xfId="0" applyFont="1" applyBorder="1" applyAlignment="1">
      <alignment horizontal="center" vertical="center"/>
    </xf>
    <xf numFmtId="0" fontId="20" fillId="3" borderId="63" xfId="0" applyNumberFormat="1" applyFont="1" applyFill="1" applyBorder="1" applyAlignment="1">
      <alignment horizontal="center"/>
    </xf>
    <xf numFmtId="0" fontId="20" fillId="3" borderId="64" xfId="0" applyNumberFormat="1" applyFont="1" applyFill="1" applyBorder="1" applyAlignment="1">
      <alignment horizontal="center"/>
    </xf>
    <xf numFmtId="171" fontId="20" fillId="3" borderId="60" xfId="1" applyNumberFormat="1" applyFont="1" applyFill="1" applyBorder="1" applyAlignment="1">
      <alignment horizontal="center"/>
    </xf>
    <xf numFmtId="20" fontId="10" fillId="6" borderId="16" xfId="0" applyFont="1" applyFill="1" applyBorder="1"/>
    <xf numFmtId="20" fontId="33" fillId="0" borderId="12" xfId="0" applyFont="1" applyBorder="1"/>
    <xf numFmtId="20" fontId="33" fillId="0" borderId="23" xfId="0" applyFont="1" applyBorder="1"/>
    <xf numFmtId="20" fontId="33" fillId="0" borderId="8" xfId="0" applyFont="1" applyBorder="1" applyProtection="1">
      <protection locked="0"/>
    </xf>
    <xf numFmtId="20" fontId="33" fillId="0" borderId="17" xfId="0" applyFont="1" applyBorder="1" applyProtection="1">
      <protection locked="0"/>
    </xf>
    <xf numFmtId="20" fontId="53" fillId="0" borderId="74" xfId="2" applyBorder="1" applyAlignment="1">
      <alignment horizontal="center" vertical="center"/>
    </xf>
    <xf numFmtId="20" fontId="19" fillId="0" borderId="41" xfId="0" applyFont="1" applyBorder="1" applyAlignment="1">
      <alignment horizontal="center" vertical="center"/>
    </xf>
    <xf numFmtId="20" fontId="19" fillId="0" borderId="75" xfId="0" applyFont="1" applyBorder="1" applyAlignment="1">
      <alignment horizontal="center" vertical="center"/>
    </xf>
    <xf numFmtId="20" fontId="10" fillId="6" borderId="6" xfId="0" applyFont="1" applyFill="1" applyBorder="1"/>
    <xf numFmtId="20" fontId="33" fillId="0" borderId="8" xfId="0" applyFont="1" applyBorder="1"/>
    <xf numFmtId="20" fontId="33" fillId="0" borderId="17" xfId="0" applyFont="1" applyBorder="1"/>
    <xf numFmtId="20" fontId="77" fillId="0" borderId="0" xfId="0" applyFont="1" applyAlignment="1">
      <alignment horizontal="center"/>
    </xf>
    <xf numFmtId="20" fontId="10" fillId="3" borderId="56" xfId="0" applyFont="1" applyFill="1" applyBorder="1" applyAlignment="1">
      <alignment horizontal="center" vertical="center"/>
    </xf>
    <xf numFmtId="1" fontId="20" fillId="3" borderId="60" xfId="0" applyNumberFormat="1" applyFont="1" applyFill="1" applyBorder="1" applyAlignment="1">
      <alignment horizontal="center"/>
    </xf>
    <xf numFmtId="20" fontId="20" fillId="3" borderId="0" xfId="0" applyFont="1" applyFill="1" applyAlignment="1">
      <alignment horizontal="left" vertical="center"/>
    </xf>
    <xf numFmtId="20" fontId="21" fillId="0" borderId="0" xfId="0" applyFont="1" applyAlignment="1">
      <alignment horizontal="left" vertical="center"/>
    </xf>
    <xf numFmtId="1" fontId="20" fillId="3" borderId="67" xfId="0" applyNumberFormat="1" applyFont="1" applyFill="1" applyBorder="1" applyAlignment="1" applyProtection="1">
      <alignment horizontal="center"/>
      <protection locked="0"/>
    </xf>
    <xf numFmtId="49" fontId="20" fillId="3" borderId="63" xfId="0" applyNumberFormat="1" applyFont="1" applyFill="1" applyBorder="1" applyAlignment="1" applyProtection="1">
      <alignment horizontal="center"/>
      <protection locked="0"/>
    </xf>
    <xf numFmtId="20" fontId="79" fillId="3" borderId="0" xfId="0" applyFont="1" applyFill="1" applyAlignment="1">
      <alignment horizontal="justify" vertical="top" wrapText="1"/>
    </xf>
    <xf numFmtId="20" fontId="16" fillId="3" borderId="0" xfId="0" applyFont="1" applyFill="1" applyAlignment="1">
      <alignment horizontal="justify" vertical="top" wrapText="1"/>
    </xf>
    <xf numFmtId="20" fontId="10" fillId="3" borderId="56" xfId="0" applyFont="1" applyFill="1" applyBorder="1" applyAlignment="1">
      <alignment horizontal="center" vertical="center" wrapText="1" shrinkToFit="1"/>
    </xf>
    <xf numFmtId="20" fontId="25" fillId="3" borderId="0" xfId="0" applyFont="1" applyFill="1" applyAlignment="1">
      <alignment horizontal="justify" vertical="center" wrapText="1"/>
    </xf>
    <xf numFmtId="20" fontId="16" fillId="0" borderId="0" xfId="0" applyFont="1" applyAlignment="1">
      <alignment horizontal="justify" wrapText="1"/>
    </xf>
    <xf numFmtId="20" fontId="75" fillId="0" borderId="6" xfId="0" applyFont="1" applyBorder="1" applyProtection="1">
      <protection locked="0"/>
    </xf>
    <xf numFmtId="20" fontId="75" fillId="0" borderId="8" xfId="0" applyFont="1" applyBorder="1" applyProtection="1">
      <protection locked="0"/>
    </xf>
    <xf numFmtId="20" fontId="75" fillId="0" borderId="17" xfId="0" applyFont="1" applyBorder="1" applyProtection="1">
      <protection locked="0"/>
    </xf>
    <xf numFmtId="20" fontId="17" fillId="3" borderId="0" xfId="0" applyFont="1" applyFill="1" applyAlignment="1">
      <alignment horizontal="center" vertical="center"/>
    </xf>
    <xf numFmtId="20" fontId="16" fillId="0" borderId="0" xfId="0" applyFont="1" applyAlignment="1">
      <alignment horizontal="center" vertical="center"/>
    </xf>
    <xf numFmtId="20" fontId="10" fillId="6" borderId="8" xfId="0" applyFont="1" applyFill="1" applyBorder="1" applyAlignment="1">
      <alignment horizontal="left"/>
    </xf>
    <xf numFmtId="20" fontId="33" fillId="0" borderId="8" xfId="0" applyFont="1" applyBorder="1" applyAlignment="1">
      <alignment horizontal="left"/>
    </xf>
    <xf numFmtId="20" fontId="33" fillId="0" borderId="1" xfId="0" applyFont="1" applyBorder="1" applyAlignment="1">
      <alignment horizontal="left"/>
    </xf>
    <xf numFmtId="20" fontId="20" fillId="3" borderId="0" xfId="0" applyFont="1" applyFill="1"/>
    <xf numFmtId="20" fontId="24" fillId="5" borderId="0" xfId="0" applyFont="1" applyFill="1"/>
    <xf numFmtId="20" fontId="0" fillId="0" borderId="0" xfId="0"/>
    <xf numFmtId="20" fontId="75" fillId="0" borderId="74" xfId="0" applyFont="1" applyBorder="1" applyProtection="1">
      <protection locked="0"/>
    </xf>
    <xf numFmtId="20" fontId="75" fillId="0" borderId="41" xfId="0" applyFont="1" applyBorder="1" applyProtection="1">
      <protection locked="0"/>
    </xf>
    <xf numFmtId="20" fontId="75" fillId="0" borderId="75" xfId="0" applyFont="1" applyBorder="1" applyProtection="1">
      <protection locked="0"/>
    </xf>
    <xf numFmtId="20" fontId="35" fillId="0" borderId="6" xfId="0" applyFont="1" applyBorder="1" applyProtection="1">
      <protection locked="0"/>
    </xf>
    <xf numFmtId="20" fontId="35" fillId="0" borderId="8" xfId="0" applyFont="1" applyBorder="1" applyProtection="1">
      <protection locked="0"/>
    </xf>
    <xf numFmtId="20" fontId="35" fillId="0" borderId="17" xfId="0" applyFont="1" applyBorder="1" applyProtection="1">
      <protection locked="0"/>
    </xf>
    <xf numFmtId="168" fontId="75" fillId="0" borderId="8" xfId="0" applyNumberFormat="1" applyFont="1" applyBorder="1" applyAlignment="1" applyProtection="1">
      <alignment horizontal="left" wrapText="1"/>
      <protection locked="0"/>
    </xf>
    <xf numFmtId="20" fontId="33" fillId="0" borderId="8" xfId="0" applyFont="1" applyBorder="1" applyAlignment="1" applyProtection="1">
      <alignment horizontal="left" wrapText="1"/>
      <protection locked="0"/>
    </xf>
    <xf numFmtId="20" fontId="33" fillId="0" borderId="17" xfId="0" applyFont="1" applyBorder="1" applyAlignment="1" applyProtection="1">
      <alignment horizontal="left" wrapText="1"/>
      <protection locked="0"/>
    </xf>
    <xf numFmtId="0" fontId="20" fillId="3" borderId="60" xfId="0" applyNumberFormat="1" applyFont="1" applyFill="1" applyBorder="1" applyAlignment="1">
      <alignment horizontal="center"/>
    </xf>
    <xf numFmtId="0" fontId="20" fillId="3" borderId="61" xfId="0" applyNumberFormat="1" applyFont="1" applyFill="1" applyBorder="1" applyAlignment="1">
      <alignment horizontal="center"/>
    </xf>
    <xf numFmtId="0" fontId="20" fillId="3" borderId="67" xfId="0" applyNumberFormat="1" applyFont="1" applyFill="1" applyBorder="1" applyAlignment="1">
      <alignment horizontal="center"/>
    </xf>
    <xf numFmtId="0" fontId="20" fillId="3" borderId="70" xfId="0" applyNumberFormat="1" applyFont="1" applyFill="1" applyBorder="1" applyAlignment="1">
      <alignment horizontal="center"/>
    </xf>
    <xf numFmtId="0" fontId="20" fillId="3" borderId="65" xfId="0" applyNumberFormat="1" applyFont="1" applyFill="1" applyBorder="1" applyAlignment="1">
      <alignment horizontal="center"/>
    </xf>
    <xf numFmtId="0" fontId="20" fillId="3" borderId="66" xfId="0" applyNumberFormat="1" applyFont="1" applyFill="1" applyBorder="1" applyAlignment="1">
      <alignment horizontal="center"/>
    </xf>
    <xf numFmtId="20" fontId="22" fillId="3" borderId="57" xfId="0" applyFont="1" applyFill="1" applyBorder="1" applyAlignment="1" applyProtection="1">
      <alignment horizontal="center" vertical="center"/>
      <protection locked="0"/>
    </xf>
    <xf numFmtId="20" fontId="22" fillId="3" borderId="58" xfId="0" applyFont="1" applyFill="1" applyBorder="1" applyAlignment="1" applyProtection="1">
      <alignment horizontal="center" vertical="center"/>
      <protection locked="0"/>
    </xf>
    <xf numFmtId="1" fontId="20" fillId="12" borderId="0" xfId="0" applyNumberFormat="1" applyFont="1" applyFill="1" applyAlignment="1" applyProtection="1">
      <alignment horizontal="center"/>
      <protection locked="0"/>
    </xf>
    <xf numFmtId="1" fontId="20" fillId="3" borderId="65" xfId="0" applyNumberFormat="1" applyFont="1" applyFill="1" applyBorder="1" applyAlignment="1" applyProtection="1">
      <alignment horizontal="center"/>
      <protection locked="0"/>
    </xf>
    <xf numFmtId="20" fontId="10" fillId="6" borderId="16" xfId="0" applyFont="1" applyFill="1" applyBorder="1" applyAlignment="1">
      <alignment horizontal="left" vertical="top" wrapText="1"/>
    </xf>
    <xf numFmtId="20" fontId="10" fillId="6" borderId="12" xfId="0" applyFont="1" applyFill="1" applyBorder="1" applyAlignment="1">
      <alignment horizontal="left" vertical="top"/>
    </xf>
    <xf numFmtId="20" fontId="10" fillId="6" borderId="23" xfId="0" applyFont="1" applyFill="1" applyBorder="1" applyAlignment="1">
      <alignment horizontal="left" vertical="top"/>
    </xf>
    <xf numFmtId="0" fontId="20" fillId="0" borderId="74" xfId="0" applyNumberFormat="1" applyFont="1" applyBorder="1" applyAlignment="1">
      <alignment horizontal="center" wrapText="1"/>
    </xf>
    <xf numFmtId="0" fontId="20" fillId="0" borderId="41" xfId="0" applyNumberFormat="1" applyFont="1" applyBorder="1" applyAlignment="1">
      <alignment horizontal="center" wrapText="1"/>
    </xf>
    <xf numFmtId="0" fontId="20" fillId="0" borderId="75" xfId="0" applyNumberFormat="1" applyFont="1" applyBorder="1" applyAlignment="1">
      <alignment horizontal="center" wrapText="1"/>
    </xf>
    <xf numFmtId="1" fontId="20" fillId="3" borderId="73" xfId="0" applyNumberFormat="1" applyFont="1" applyFill="1" applyBorder="1" applyAlignment="1" applyProtection="1">
      <alignment horizontal="center"/>
      <protection locked="0"/>
    </xf>
    <xf numFmtId="165" fontId="10" fillId="0" borderId="1" xfId="0" applyNumberFormat="1" applyFont="1" applyBorder="1" applyAlignment="1" applyProtection="1">
      <alignment horizontal="left" vertical="center" wrapText="1"/>
      <protection locked="0"/>
    </xf>
    <xf numFmtId="165" fontId="10" fillId="0" borderId="7" xfId="0" applyNumberFormat="1" applyFont="1" applyBorder="1" applyAlignment="1" applyProtection="1">
      <alignment horizontal="left" vertical="center" wrapText="1"/>
      <protection locked="0"/>
    </xf>
    <xf numFmtId="20" fontId="33" fillId="0" borderId="56" xfId="0" applyFont="1" applyBorder="1" applyAlignment="1">
      <alignment horizontal="center" vertical="center"/>
    </xf>
    <xf numFmtId="20" fontId="23" fillId="3" borderId="1" xfId="0" applyFont="1" applyFill="1" applyBorder="1" applyProtection="1">
      <protection locked="0"/>
    </xf>
    <xf numFmtId="14" fontId="23" fillId="3" borderId="1" xfId="0" applyNumberFormat="1" applyFont="1" applyFill="1" applyBorder="1" applyProtection="1">
      <protection locked="0"/>
    </xf>
    <xf numFmtId="20" fontId="6" fillId="0" borderId="0" xfId="0" applyFont="1" applyAlignment="1">
      <alignment horizontal="justify" vertical="top" wrapText="1"/>
    </xf>
    <xf numFmtId="20" fontId="10" fillId="3" borderId="12" xfId="0" applyFont="1" applyFill="1" applyBorder="1" applyAlignment="1">
      <alignment horizontal="left" vertical="top"/>
    </xf>
    <xf numFmtId="20" fontId="10" fillId="0" borderId="12" xfId="0" applyFont="1" applyBorder="1" applyAlignment="1">
      <alignment horizontal="left" vertical="top"/>
    </xf>
    <xf numFmtId="20" fontId="10" fillId="6" borderId="4" xfId="0" applyFont="1" applyFill="1" applyBorder="1"/>
    <xf numFmtId="20" fontId="33" fillId="0" borderId="1" xfId="0" applyFont="1" applyBorder="1"/>
    <xf numFmtId="20" fontId="33" fillId="0" borderId="7" xfId="0" applyFont="1" applyBorder="1"/>
    <xf numFmtId="20" fontId="18" fillId="0" borderId="8" xfId="0" applyFont="1" applyBorder="1" applyAlignment="1" applyProtection="1">
      <alignment wrapText="1"/>
      <protection locked="0"/>
    </xf>
    <xf numFmtId="20" fontId="18" fillId="0" borderId="1" xfId="0" applyFont="1" applyBorder="1" applyAlignment="1" applyProtection="1">
      <alignment wrapText="1"/>
      <protection locked="0"/>
    </xf>
    <xf numFmtId="20" fontId="18" fillId="0" borderId="7" xfId="0" applyFont="1" applyBorder="1" applyAlignment="1" applyProtection="1">
      <alignment wrapText="1"/>
      <protection locked="0"/>
    </xf>
    <xf numFmtId="20" fontId="69" fillId="0" borderId="50" xfId="0" applyFont="1" applyBorder="1" applyAlignment="1">
      <alignment horizontal="center" vertical="top"/>
    </xf>
    <xf numFmtId="1" fontId="0" fillId="0" borderId="27" xfId="0" applyNumberFormat="1" applyBorder="1" applyAlignment="1">
      <alignment horizontal="center"/>
    </xf>
    <xf numFmtId="4" fontId="0" fillId="0" borderId="27" xfId="0" applyNumberFormat="1" applyBorder="1" applyAlignment="1">
      <alignment horizontal="center"/>
    </xf>
    <xf numFmtId="20" fontId="0" fillId="14" borderId="52" xfId="0" applyFill="1" applyBorder="1" applyAlignment="1">
      <alignment horizontal="center"/>
    </xf>
    <xf numFmtId="20" fontId="0" fillId="14" borderId="52" xfId="0" applyFill="1" applyBorder="1" applyAlignment="1">
      <alignment horizontal="left" vertical="top"/>
    </xf>
    <xf numFmtId="167" fontId="0" fillId="0" borderId="52" xfId="0" applyNumberFormat="1" applyBorder="1" applyAlignment="1">
      <alignment horizontal="center"/>
    </xf>
    <xf numFmtId="20" fontId="0" fillId="0" borderId="27" xfId="0" applyBorder="1" applyAlignment="1">
      <alignment horizontal="center"/>
    </xf>
    <xf numFmtId="1" fontId="0" fillId="0" borderId="27" xfId="0" applyNumberFormat="1" applyBorder="1" applyAlignment="1">
      <alignment horizontal="left"/>
    </xf>
    <xf numFmtId="20" fontId="0" fillId="0" borderId="51" xfId="0" applyBorder="1" applyAlignment="1">
      <alignment horizontal="center"/>
    </xf>
    <xf numFmtId="1" fontId="6" fillId="0" borderId="51" xfId="0" quotePrefix="1" applyNumberFormat="1" applyFont="1" applyBorder="1" applyAlignment="1">
      <alignment horizontal="center"/>
    </xf>
    <xf numFmtId="1" fontId="0" fillId="0" borderId="51" xfId="0" applyNumberFormat="1" applyBorder="1" applyAlignment="1">
      <alignment horizontal="center"/>
    </xf>
    <xf numFmtId="20" fontId="60" fillId="0" borderId="47" xfId="0" applyFont="1" applyBorder="1" applyAlignment="1">
      <alignment horizontal="left" vertical="center" wrapText="1"/>
    </xf>
    <xf numFmtId="20" fontId="60" fillId="0" borderId="0" xfId="0" applyFont="1" applyAlignment="1">
      <alignment horizontal="left" vertical="center" wrapText="1"/>
    </xf>
    <xf numFmtId="20" fontId="60" fillId="0" borderId="48" xfId="0" applyFont="1" applyBorder="1" applyAlignment="1">
      <alignment horizontal="left" vertical="center" wrapText="1"/>
    </xf>
    <xf numFmtId="0" fontId="60" fillId="0" borderId="47" xfId="3" applyFont="1" applyBorder="1" applyAlignment="1">
      <alignment horizontal="left" vertical="top" wrapText="1"/>
    </xf>
    <xf numFmtId="0" fontId="60" fillId="0" borderId="0" xfId="3" applyFont="1" applyAlignment="1">
      <alignment horizontal="left" vertical="top" wrapText="1"/>
    </xf>
    <xf numFmtId="0" fontId="66" fillId="0" borderId="47" xfId="3" applyFont="1" applyBorder="1" applyAlignment="1">
      <alignment horizontal="left" vertical="top" wrapText="1"/>
    </xf>
    <xf numFmtId="0" fontId="66" fillId="0" borderId="0" xfId="3" applyFont="1" applyAlignment="1">
      <alignment horizontal="left" vertical="top" wrapText="1"/>
    </xf>
    <xf numFmtId="0" fontId="66" fillId="0" borderId="48" xfId="3" applyFont="1" applyBorder="1" applyAlignment="1">
      <alignment horizontal="left" vertical="top" wrapText="1"/>
    </xf>
    <xf numFmtId="20" fontId="0" fillId="13" borderId="45" xfId="0" applyFill="1" applyBorder="1" applyAlignment="1">
      <alignment horizontal="center"/>
    </xf>
    <xf numFmtId="20" fontId="0" fillId="13" borderId="46" xfId="0" applyFill="1" applyBorder="1" applyAlignment="1">
      <alignment horizontal="center"/>
    </xf>
    <xf numFmtId="0" fontId="62" fillId="0" borderId="44" xfId="3" applyFont="1" applyBorder="1" applyAlignment="1">
      <alignment horizontal="center" vertical="center"/>
    </xf>
    <xf numFmtId="0" fontId="63" fillId="0" borderId="45" xfId="3" applyFont="1" applyBorder="1" applyAlignment="1">
      <alignment horizontal="center"/>
    </xf>
    <xf numFmtId="0" fontId="63" fillId="0" borderId="46" xfId="3" applyFont="1" applyBorder="1" applyAlignment="1">
      <alignment horizontal="center"/>
    </xf>
    <xf numFmtId="1" fontId="0" fillId="0" borderId="49" xfId="0" applyNumberFormat="1" applyBorder="1" applyAlignment="1">
      <alignment horizontal="center"/>
    </xf>
    <xf numFmtId="20" fontId="6" fillId="0" borderId="49" xfId="0" applyFont="1" applyBorder="1" applyAlignment="1">
      <alignment horizontal="center"/>
    </xf>
    <xf numFmtId="20" fontId="0" fillId="0" borderId="49" xfId="0" applyBorder="1" applyAlignment="1">
      <alignment horizontal="center"/>
    </xf>
    <xf numFmtId="20" fontId="6" fillId="0" borderId="49" xfId="0" quotePrefix="1" applyFont="1" applyBorder="1" applyAlignment="1">
      <alignment horizontal="center"/>
    </xf>
    <xf numFmtId="20" fontId="0" fillId="13" borderId="44" xfId="0" applyFill="1" applyBorder="1" applyAlignment="1">
      <alignment horizontal="left"/>
    </xf>
    <xf numFmtId="20" fontId="0" fillId="13" borderId="45" xfId="0" applyFill="1" applyBorder="1" applyAlignment="1">
      <alignment horizontal="left"/>
    </xf>
    <xf numFmtId="4" fontId="0" fillId="0" borderId="51" xfId="0" applyNumberFormat="1" applyBorder="1" applyAlignment="1">
      <alignment horizontal="center"/>
    </xf>
    <xf numFmtId="20" fontId="42" fillId="3" borderId="12" xfId="0" applyFont="1" applyFill="1" applyBorder="1" applyAlignment="1">
      <alignment horizontal="center" vertical="center"/>
    </xf>
    <xf numFmtId="20" fontId="0" fillId="0" borderId="1" xfId="0" applyBorder="1" applyAlignment="1">
      <alignment horizontal="center" vertical="center"/>
    </xf>
    <xf numFmtId="20" fontId="42" fillId="3" borderId="15" xfId="0" applyFont="1" applyFill="1" applyBorder="1" applyAlignment="1">
      <alignment horizontal="center"/>
    </xf>
    <xf numFmtId="20" fontId="0" fillId="0" borderId="3" xfId="0" applyBorder="1" applyAlignment="1">
      <alignment horizontal="center"/>
    </xf>
    <xf numFmtId="4" fontId="36" fillId="3" borderId="15" xfId="0" applyNumberFormat="1" applyFont="1" applyFill="1" applyBorder="1" applyAlignment="1" applyProtection="1">
      <alignment horizontal="right"/>
      <protection locked="0"/>
    </xf>
    <xf numFmtId="20" fontId="0" fillId="0" borderId="3" xfId="0" applyBorder="1" applyAlignment="1">
      <alignment horizontal="right"/>
    </xf>
    <xf numFmtId="4" fontId="36" fillId="3" borderId="15" xfId="0" applyNumberFormat="1" applyFont="1" applyFill="1" applyBorder="1"/>
    <xf numFmtId="20" fontId="0" fillId="0" borderId="3" xfId="0" applyBorder="1"/>
    <xf numFmtId="18" fontId="46" fillId="0" borderId="8" xfId="0" applyNumberFormat="1" applyFont="1" applyBorder="1" applyAlignment="1" applyProtection="1">
      <alignment horizontal="center"/>
      <protection locked="0"/>
    </xf>
    <xf numFmtId="18" fontId="46" fillId="0" borderId="17" xfId="0" applyNumberFormat="1" applyFont="1" applyBorder="1" applyAlignment="1" applyProtection="1">
      <alignment horizontal="center"/>
      <protection locked="0"/>
    </xf>
    <xf numFmtId="169" fontId="50" fillId="0" borderId="8" xfId="0" applyNumberFormat="1" applyFont="1" applyBorder="1" applyAlignment="1" applyProtection="1">
      <alignment horizontal="center"/>
      <protection locked="0"/>
    </xf>
    <xf numFmtId="169" fontId="50" fillId="0" borderId="17" xfId="0" applyNumberFormat="1" applyFont="1" applyBorder="1" applyAlignment="1" applyProtection="1">
      <alignment horizontal="center"/>
      <protection locked="0"/>
    </xf>
    <xf numFmtId="20" fontId="43" fillId="3" borderId="29" xfId="0" applyFont="1" applyFill="1" applyBorder="1" applyAlignment="1" applyProtection="1">
      <alignment horizontal="left" wrapText="1"/>
      <protection locked="0"/>
    </xf>
    <xf numFmtId="20" fontId="43" fillId="3" borderId="30" xfId="0" applyFont="1" applyFill="1" applyBorder="1" applyAlignment="1" applyProtection="1">
      <alignment horizontal="left" wrapText="1"/>
      <protection locked="0"/>
    </xf>
    <xf numFmtId="20" fontId="43" fillId="3" borderId="11" xfId="0" applyFont="1" applyFill="1" applyBorder="1" applyAlignment="1" applyProtection="1">
      <alignment horizontal="left" wrapText="1"/>
      <protection locked="0"/>
    </xf>
    <xf numFmtId="20" fontId="0" fillId="0" borderId="23" xfId="0" applyBorder="1" applyAlignment="1">
      <alignment horizontal="center" vertical="center"/>
    </xf>
    <xf numFmtId="20" fontId="0" fillId="0" borderId="7" xfId="0" applyBorder="1" applyAlignment="1">
      <alignment horizontal="center" vertical="center"/>
    </xf>
    <xf numFmtId="20" fontId="42" fillId="3" borderId="3" xfId="0" applyFont="1" applyFill="1" applyBorder="1" applyAlignment="1">
      <alignment horizontal="center"/>
    </xf>
    <xf numFmtId="164" fontId="42" fillId="3" borderId="16" xfId="0" applyNumberFormat="1" applyFont="1" applyFill="1" applyBorder="1"/>
    <xf numFmtId="20" fontId="46" fillId="0" borderId="12" xfId="0" applyFont="1" applyBorder="1"/>
    <xf numFmtId="20" fontId="0" fillId="0" borderId="12" xfId="0" applyBorder="1"/>
    <xf numFmtId="20" fontId="0" fillId="0" borderId="4" xfId="0" applyBorder="1"/>
    <xf numFmtId="20" fontId="0" fillId="0" borderId="1" xfId="0" applyBorder="1"/>
    <xf numFmtId="20" fontId="0" fillId="0" borderId="17" xfId="0" applyBorder="1" applyAlignment="1">
      <alignment horizontal="center"/>
    </xf>
    <xf numFmtId="20" fontId="20" fillId="0" borderId="6" xfId="0" applyFont="1" applyBorder="1"/>
    <xf numFmtId="20" fontId="32" fillId="0" borderId="8" xfId="0" applyFont="1" applyBorder="1"/>
    <xf numFmtId="169" fontId="46" fillId="0" borderId="8" xfId="0" applyNumberFormat="1" applyFont="1" applyBorder="1" applyAlignment="1" applyProtection="1">
      <alignment horizontal="center"/>
      <protection locked="0"/>
    </xf>
    <xf numFmtId="169" fontId="21" fillId="0" borderId="17" xfId="0" applyNumberFormat="1" applyFont="1" applyBorder="1" applyAlignment="1" applyProtection="1">
      <alignment horizontal="center"/>
      <protection locked="0"/>
    </xf>
    <xf numFmtId="170" fontId="44" fillId="0" borderId="12" xfId="0" applyNumberFormat="1" applyFont="1" applyBorder="1" applyAlignment="1" applyProtection="1">
      <alignment horizontal="center" vertical="center"/>
      <protection locked="0"/>
    </xf>
    <xf numFmtId="170" fontId="0" fillId="0" borderId="1" xfId="0" applyNumberFormat="1" applyBorder="1" applyAlignment="1">
      <alignment horizontal="center" vertical="center"/>
    </xf>
    <xf numFmtId="20" fontId="36" fillId="3" borderId="6" xfId="0" applyFont="1" applyFill="1" applyBorder="1" applyAlignment="1" applyProtection="1">
      <alignment horizontal="right" wrapText="1"/>
      <protection locked="0"/>
    </xf>
    <xf numFmtId="20" fontId="36" fillId="3" borderId="8" xfId="0" applyFont="1" applyFill="1" applyBorder="1" applyAlignment="1" applyProtection="1">
      <alignment horizontal="right" wrapText="1"/>
      <protection locked="0"/>
    </xf>
    <xf numFmtId="20" fontId="36" fillId="3" borderId="6" xfId="0" applyFont="1" applyFill="1" applyBorder="1" applyAlignment="1" applyProtection="1">
      <alignment horizontal="right"/>
      <protection locked="0"/>
    </xf>
    <xf numFmtId="20" fontId="0" fillId="0" borderId="8" xfId="0" applyBorder="1"/>
    <xf numFmtId="20" fontId="36" fillId="8" borderId="14" xfId="0" applyFont="1" applyFill="1" applyBorder="1"/>
    <xf numFmtId="1" fontId="44" fillId="3" borderId="12" xfId="0" applyNumberFormat="1" applyFont="1" applyFill="1" applyBorder="1" applyAlignment="1" applyProtection="1">
      <alignment horizontal="center" vertical="center"/>
      <protection locked="0"/>
    </xf>
    <xf numFmtId="20" fontId="51" fillId="3" borderId="0" xfId="0" applyFont="1" applyFill="1" applyAlignment="1">
      <alignment horizontal="center"/>
    </xf>
    <xf numFmtId="20" fontId="28" fillId="0" borderId="0" xfId="0" applyFont="1"/>
    <xf numFmtId="20" fontId="44" fillId="7" borderId="31" xfId="0" applyFont="1" applyFill="1" applyBorder="1" applyAlignment="1">
      <alignment horizontal="center"/>
    </xf>
    <xf numFmtId="20" fontId="44" fillId="0" borderId="33" xfId="0" applyFont="1" applyBorder="1" applyAlignment="1">
      <alignment horizontal="center"/>
    </xf>
    <xf numFmtId="20" fontId="44" fillId="0" borderId="32" xfId="0" applyFont="1" applyBorder="1" applyAlignment="1">
      <alignment horizontal="center"/>
    </xf>
    <xf numFmtId="20" fontId="44" fillId="7" borderId="33" xfId="0" applyFont="1" applyFill="1" applyBorder="1" applyAlignment="1">
      <alignment horizontal="center"/>
    </xf>
    <xf numFmtId="20" fontId="44" fillId="7" borderId="32" xfId="0" applyFont="1" applyFill="1" applyBorder="1" applyAlignment="1">
      <alignment horizontal="center"/>
    </xf>
    <xf numFmtId="20" fontId="52" fillId="3" borderId="0" xfId="0" applyFont="1" applyFill="1" applyAlignment="1">
      <alignment horizontal="center"/>
    </xf>
    <xf numFmtId="20" fontId="44" fillId="7" borderId="21" xfId="0" applyFont="1" applyFill="1" applyBorder="1" applyAlignment="1">
      <alignment horizontal="center" vertical="center"/>
    </xf>
    <xf numFmtId="20" fontId="44" fillId="0" borderId="34" xfId="0" applyFont="1" applyBorder="1" applyAlignment="1">
      <alignment horizontal="center" vertical="center"/>
    </xf>
    <xf numFmtId="20" fontId="44" fillId="0" borderId="35" xfId="0" applyFont="1" applyBorder="1" applyAlignment="1">
      <alignment horizontal="center" vertical="center"/>
    </xf>
    <xf numFmtId="20" fontId="0" fillId="0" borderId="4" xfId="0" applyBorder="1" applyAlignment="1">
      <alignment vertical="center"/>
    </xf>
    <xf numFmtId="20" fontId="0" fillId="0" borderId="1" xfId="0" applyBorder="1" applyAlignment="1">
      <alignment vertical="center"/>
    </xf>
    <xf numFmtId="20" fontId="0" fillId="0" borderId="7" xfId="0" applyBorder="1" applyAlignment="1">
      <alignment vertical="center"/>
    </xf>
    <xf numFmtId="20" fontId="44" fillId="3" borderId="0" xfId="0" applyFont="1" applyFill="1" applyAlignment="1">
      <alignment horizontal="center"/>
    </xf>
    <xf numFmtId="164" fontId="42" fillId="3" borderId="0" xfId="0" applyNumberFormat="1" applyFont="1" applyFill="1"/>
    <xf numFmtId="20" fontId="46" fillId="0" borderId="0" xfId="0" applyFont="1"/>
    <xf numFmtId="49" fontId="44" fillId="3" borderId="36" xfId="0" applyNumberFormat="1" applyFont="1" applyFill="1" applyBorder="1" applyAlignment="1">
      <alignment horizontal="left"/>
    </xf>
    <xf numFmtId="20" fontId="0" fillId="0" borderId="36" xfId="0" applyBorder="1" applyAlignment="1">
      <alignment horizontal="left"/>
    </xf>
    <xf numFmtId="169" fontId="44" fillId="3" borderId="36" xfId="0" applyNumberFormat="1" applyFont="1" applyFill="1" applyBorder="1" applyAlignment="1" applyProtection="1">
      <alignment horizontal="left"/>
      <protection locked="0"/>
    </xf>
    <xf numFmtId="169" fontId="0" fillId="0" borderId="36" xfId="0" applyNumberFormat="1" applyBorder="1" applyAlignment="1">
      <alignment horizontal="left"/>
    </xf>
    <xf numFmtId="49" fontId="44" fillId="3" borderId="36" xfId="0" applyNumberFormat="1" applyFont="1" applyFill="1" applyBorder="1" applyAlignment="1">
      <alignment horizontal="left" wrapText="1"/>
    </xf>
    <xf numFmtId="49" fontId="36" fillId="0" borderId="36" xfId="0" applyNumberFormat="1" applyFont="1" applyBorder="1" applyAlignment="1">
      <alignment wrapText="1"/>
    </xf>
    <xf numFmtId="20" fontId="41" fillId="8" borderId="6" xfId="0" applyFont="1" applyFill="1" applyBorder="1"/>
    <xf numFmtId="20" fontId="41" fillId="8" borderId="8" xfId="0" applyFont="1" applyFill="1" applyBorder="1"/>
    <xf numFmtId="20" fontId="41" fillId="8" borderId="17" xfId="0" applyFont="1" applyFill="1" applyBorder="1"/>
    <xf numFmtId="20" fontId="41" fillId="8" borderId="23" xfId="0" applyFont="1" applyFill="1" applyBorder="1"/>
    <xf numFmtId="164" fontId="42" fillId="3" borderId="12" xfId="0" applyNumberFormat="1" applyFont="1" applyFill="1" applyBorder="1"/>
    <xf numFmtId="169" fontId="50" fillId="0" borderId="33" xfId="0" applyNumberFormat="1" applyFont="1" applyBorder="1" applyAlignment="1" applyProtection="1">
      <alignment horizontal="center"/>
      <protection locked="0"/>
    </xf>
    <xf numFmtId="169" fontId="50" fillId="0" borderId="32" xfId="0" applyNumberFormat="1" applyFont="1" applyBorder="1" applyAlignment="1" applyProtection="1">
      <alignment horizontal="center"/>
      <protection locked="0"/>
    </xf>
    <xf numFmtId="20" fontId="6" fillId="0" borderId="8" xfId="0" applyFont="1" applyBorder="1" applyAlignment="1">
      <alignment horizontal="right"/>
    </xf>
    <xf numFmtId="20" fontId="20" fillId="3" borderId="0" xfId="0" applyFont="1" applyFill="1" applyAlignment="1">
      <alignment vertical="center" wrapText="1"/>
    </xf>
    <xf numFmtId="20" fontId="21" fillId="0" borderId="0" xfId="0" applyFont="1" applyAlignment="1">
      <alignment wrapText="1"/>
    </xf>
    <xf numFmtId="20" fontId="41" fillId="8" borderId="16" xfId="0" applyFont="1" applyFill="1" applyBorder="1"/>
    <xf numFmtId="20" fontId="37" fillId="8" borderId="12" xfId="0" applyFont="1" applyFill="1" applyBorder="1"/>
    <xf numFmtId="20" fontId="37" fillId="8" borderId="23" xfId="0" applyFont="1" applyFill="1" applyBorder="1"/>
    <xf numFmtId="20" fontId="37" fillId="8" borderId="4" xfId="0" applyFont="1" applyFill="1" applyBorder="1"/>
    <xf numFmtId="20" fontId="37" fillId="8" borderId="1" xfId="0" applyFont="1" applyFill="1" applyBorder="1"/>
    <xf numFmtId="20" fontId="37" fillId="8" borderId="24" xfId="0" applyFont="1" applyFill="1" applyBorder="1"/>
    <xf numFmtId="169" fontId="46" fillId="0" borderId="33" xfId="0" applyNumberFormat="1" applyFont="1" applyBorder="1" applyAlignment="1" applyProtection="1">
      <alignment horizontal="center"/>
      <protection locked="0"/>
    </xf>
    <xf numFmtId="169" fontId="46" fillId="0" borderId="32" xfId="0" applyNumberFormat="1" applyFont="1" applyBorder="1" applyAlignment="1" applyProtection="1">
      <alignment horizontal="center"/>
      <protection locked="0"/>
    </xf>
    <xf numFmtId="0" fontId="36" fillId="0" borderId="14" xfId="0" applyNumberFormat="1" applyFont="1" applyBorder="1" applyAlignment="1" applyProtection="1">
      <alignment horizontal="left" wrapText="1"/>
      <protection locked="0"/>
    </xf>
    <xf numFmtId="20" fontId="0" fillId="0" borderId="3" xfId="0" applyBorder="1" applyAlignment="1">
      <alignment horizontal="left" wrapText="1"/>
    </xf>
    <xf numFmtId="20" fontId="30" fillId="3" borderId="0" xfId="0" applyFont="1" applyFill="1"/>
    <xf numFmtId="167" fontId="48" fillId="5" borderId="0" xfId="0" applyNumberFormat="1" applyFont="1" applyFill="1"/>
    <xf numFmtId="20" fontId="27" fillId="0" borderId="0" xfId="0" applyFont="1" applyAlignment="1">
      <alignment horizontal="left"/>
    </xf>
    <xf numFmtId="20" fontId="23" fillId="0" borderId="0" xfId="0" applyFont="1"/>
    <xf numFmtId="20" fontId="27" fillId="3" borderId="0" xfId="0" applyFont="1" applyFill="1" applyAlignment="1">
      <alignment horizontal="left"/>
    </xf>
    <xf numFmtId="20" fontId="29" fillId="3" borderId="0" xfId="0" applyFont="1" applyFill="1"/>
    <xf numFmtId="20" fontId="27" fillId="3" borderId="0" xfId="0" applyFont="1" applyFill="1" applyAlignment="1">
      <alignment horizontal="left" vertical="top" wrapText="1"/>
    </xf>
    <xf numFmtId="20" fontId="23" fillId="0" borderId="0" xfId="0" applyFont="1" applyAlignment="1">
      <alignment horizontal="left" vertical="top" wrapText="1"/>
    </xf>
    <xf numFmtId="164" fontId="27" fillId="3" borderId="0" xfId="0" applyNumberFormat="1" applyFont="1" applyFill="1" applyAlignment="1">
      <alignment horizontal="left"/>
    </xf>
    <xf numFmtId="20" fontId="49" fillId="3" borderId="0" xfId="0" applyFont="1" applyFill="1" applyAlignment="1">
      <alignment horizontal="left"/>
    </xf>
    <xf numFmtId="20" fontId="49" fillId="0" borderId="0" xfId="0" applyFont="1" applyAlignment="1">
      <alignment horizontal="left"/>
    </xf>
    <xf numFmtId="20" fontId="42" fillId="0" borderId="31" xfId="0" applyFont="1" applyBorder="1" applyAlignment="1">
      <alignment horizontal="center"/>
    </xf>
    <xf numFmtId="20" fontId="42" fillId="0" borderId="32" xfId="0" applyFont="1" applyBorder="1" applyAlignment="1">
      <alignment horizontal="center"/>
    </xf>
    <xf numFmtId="20" fontId="20" fillId="11" borderId="6" xfId="0" applyFont="1" applyFill="1" applyBorder="1" applyAlignment="1">
      <alignment horizontal="center"/>
    </xf>
    <xf numFmtId="20" fontId="20" fillId="11" borderId="8" xfId="0" applyFont="1" applyFill="1" applyBorder="1" applyAlignment="1">
      <alignment horizontal="center"/>
    </xf>
    <xf numFmtId="20" fontId="20" fillId="11" borderId="17" xfId="0" applyFont="1" applyFill="1" applyBorder="1" applyAlignment="1">
      <alignment horizontal="center"/>
    </xf>
    <xf numFmtId="20" fontId="20" fillId="3" borderId="31" xfId="0" applyFont="1" applyFill="1" applyBorder="1" applyAlignment="1">
      <alignment horizontal="center"/>
    </xf>
    <xf numFmtId="20" fontId="20" fillId="3" borderId="33" xfId="0" applyFont="1" applyFill="1" applyBorder="1" applyAlignment="1">
      <alignment horizontal="center"/>
    </xf>
    <xf numFmtId="20" fontId="20" fillId="3" borderId="32" xfId="0" applyFont="1" applyFill="1" applyBorder="1" applyAlignment="1">
      <alignment horizontal="center"/>
    </xf>
    <xf numFmtId="20" fontId="41" fillId="7" borderId="31" xfId="0" applyFont="1" applyFill="1" applyBorder="1"/>
    <xf numFmtId="20" fontId="41" fillId="7" borderId="32" xfId="0" applyFont="1" applyFill="1" applyBorder="1"/>
    <xf numFmtId="20" fontId="22" fillId="3" borderId="16" xfId="0" applyFont="1" applyFill="1" applyBorder="1" applyAlignment="1">
      <alignment vertical="center" wrapText="1"/>
    </xf>
    <xf numFmtId="20" fontId="22" fillId="3" borderId="12" xfId="0" applyFont="1" applyFill="1" applyBorder="1" applyAlignment="1">
      <alignment vertical="center" wrapText="1"/>
    </xf>
    <xf numFmtId="20" fontId="22" fillId="3" borderId="23" xfId="0" applyFont="1" applyFill="1" applyBorder="1" applyAlignment="1">
      <alignment vertical="center" wrapText="1"/>
    </xf>
    <xf numFmtId="20" fontId="22" fillId="3" borderId="18" xfId="0" applyFont="1" applyFill="1" applyBorder="1" applyAlignment="1">
      <alignment vertical="center" wrapText="1"/>
    </xf>
    <xf numFmtId="20" fontId="22" fillId="3" borderId="0" xfId="0" applyFont="1" applyFill="1" applyAlignment="1">
      <alignment vertical="center" wrapText="1"/>
    </xf>
    <xf numFmtId="20" fontId="22" fillId="3" borderId="24" xfId="0" applyFont="1" applyFill="1" applyBorder="1" applyAlignment="1">
      <alignment vertical="center" wrapText="1"/>
    </xf>
    <xf numFmtId="20" fontId="22" fillId="3" borderId="19" xfId="0" applyFont="1" applyFill="1" applyBorder="1" applyAlignment="1">
      <alignment vertical="center" wrapText="1"/>
    </xf>
    <xf numFmtId="20" fontId="22" fillId="3" borderId="39" xfId="0" applyFont="1" applyFill="1" applyBorder="1" applyAlignment="1">
      <alignment vertical="center" wrapText="1"/>
    </xf>
    <xf numFmtId="20" fontId="22" fillId="3" borderId="26" xfId="0" applyFont="1" applyFill="1" applyBorder="1" applyAlignment="1">
      <alignment vertical="center" wrapText="1"/>
    </xf>
    <xf numFmtId="20" fontId="20" fillId="11" borderId="6" xfId="0" applyFont="1" applyFill="1" applyBorder="1" applyAlignment="1">
      <alignment horizontal="left"/>
    </xf>
    <xf numFmtId="20" fontId="20" fillId="11" borderId="8" xfId="0" applyFont="1" applyFill="1" applyBorder="1" applyAlignment="1">
      <alignment horizontal="left"/>
    </xf>
    <xf numFmtId="20" fontId="20" fillId="11" borderId="17" xfId="0" applyFont="1" applyFill="1" applyBorder="1" applyAlignment="1">
      <alignment horizontal="left"/>
    </xf>
    <xf numFmtId="20" fontId="20" fillId="3" borderId="40" xfId="0" applyFont="1" applyFill="1" applyBorder="1" applyAlignment="1">
      <alignment horizontal="center"/>
    </xf>
    <xf numFmtId="20" fontId="20" fillId="3" borderId="38" xfId="0" applyFont="1" applyFill="1" applyBorder="1" applyAlignment="1">
      <alignment horizontal="center"/>
    </xf>
    <xf numFmtId="169" fontId="44" fillId="3" borderId="37" xfId="0" applyNumberFormat="1" applyFont="1" applyFill="1" applyBorder="1" applyAlignment="1" applyProtection="1">
      <alignment horizontal="left"/>
      <protection locked="0"/>
    </xf>
    <xf numFmtId="20" fontId="0" fillId="11" borderId="8" xfId="0" applyFill="1" applyBorder="1" applyAlignment="1">
      <alignment horizontal="left"/>
    </xf>
    <xf numFmtId="20" fontId="0" fillId="11" borderId="17" xfId="0" applyFill="1" applyBorder="1" applyAlignment="1">
      <alignment horizontal="left"/>
    </xf>
    <xf numFmtId="20" fontId="0" fillId="11" borderId="8" xfId="0" applyFill="1" applyBorder="1"/>
    <xf numFmtId="20" fontId="0" fillId="11" borderId="17" xfId="0" applyFill="1" applyBorder="1"/>
    <xf numFmtId="20" fontId="23" fillId="0" borderId="12" xfId="0" applyFont="1" applyBorder="1" applyAlignment="1">
      <alignment vertical="center" wrapText="1"/>
    </xf>
    <xf numFmtId="20" fontId="23" fillId="0" borderId="23" xfId="0" applyFont="1" applyBorder="1" applyAlignment="1">
      <alignment vertical="center" wrapText="1"/>
    </xf>
    <xf numFmtId="20" fontId="23" fillId="0" borderId="18" xfId="0" applyFont="1" applyBorder="1" applyAlignment="1">
      <alignment vertical="center" wrapText="1"/>
    </xf>
    <xf numFmtId="20" fontId="23" fillId="0" borderId="0" xfId="0" applyFont="1" applyAlignment="1">
      <alignment vertical="center" wrapText="1"/>
    </xf>
    <xf numFmtId="20" fontId="23" fillId="0" borderId="24" xfId="0" applyFont="1" applyBorder="1" applyAlignment="1">
      <alignment vertical="center" wrapText="1"/>
    </xf>
    <xf numFmtId="20" fontId="23" fillId="0" borderId="19" xfId="0" applyFont="1" applyBorder="1" applyAlignment="1">
      <alignment vertical="center" wrapText="1"/>
    </xf>
    <xf numFmtId="20" fontId="23" fillId="0" borderId="39" xfId="0" applyFont="1" applyBorder="1" applyAlignment="1">
      <alignment vertical="center" wrapText="1"/>
    </xf>
    <xf numFmtId="20" fontId="23" fillId="0" borderId="26" xfId="0" applyFont="1" applyBorder="1" applyAlignment="1">
      <alignment vertical="center" wrapText="1"/>
    </xf>
    <xf numFmtId="20" fontId="42" fillId="3" borderId="23" xfId="0" applyFont="1" applyFill="1" applyBorder="1" applyAlignment="1">
      <alignment horizontal="center" vertical="center"/>
    </xf>
    <xf numFmtId="20" fontId="42" fillId="3" borderId="1" xfId="0" applyFont="1" applyFill="1" applyBorder="1" applyAlignment="1">
      <alignment horizontal="center" vertical="center"/>
    </xf>
    <xf numFmtId="20" fontId="42" fillId="3" borderId="7" xfId="0" applyFont="1" applyFill="1" applyBorder="1" applyAlignment="1">
      <alignment horizontal="center" vertical="center"/>
    </xf>
    <xf numFmtId="20" fontId="21" fillId="0" borderId="33" xfId="0" applyFont="1" applyBorder="1" applyAlignment="1">
      <alignment horizontal="center"/>
    </xf>
    <xf numFmtId="20" fontId="21" fillId="0" borderId="32" xfId="0" applyFont="1" applyBorder="1" applyAlignment="1">
      <alignment horizontal="center"/>
    </xf>
    <xf numFmtId="20" fontId="0" fillId="0" borderId="33" xfId="0" applyBorder="1" applyAlignment="1">
      <alignment horizontal="center"/>
    </xf>
    <xf numFmtId="20" fontId="0" fillId="0" borderId="40" xfId="0" applyBorder="1" applyAlignment="1">
      <alignment horizontal="center"/>
    </xf>
    <xf numFmtId="49" fontId="36" fillId="0" borderId="36" xfId="0" applyNumberFormat="1" applyFont="1" applyBorder="1"/>
    <xf numFmtId="169" fontId="44" fillId="3" borderId="41" xfId="0" applyNumberFormat="1" applyFont="1" applyFill="1" applyBorder="1" applyAlignment="1" applyProtection="1">
      <alignment horizontal="left"/>
      <protection locked="0"/>
    </xf>
    <xf numFmtId="20" fontId="0" fillId="0" borderId="41" xfId="0" applyBorder="1"/>
  </cellXfs>
  <cellStyles count="4">
    <cellStyle name="Currency" xfId="1" builtinId="4"/>
    <cellStyle name="Hyperlink" xfId="2" builtinId="8"/>
    <cellStyle name="Normal" xfId="0" builtinId="0"/>
    <cellStyle name="Normal 2" xfId="3" xr:uid="{AC488849-E920-40E4-B1F4-C68D10FF9B88}"/>
  </cellStyles>
  <dxfs count="8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2</xdr:col>
      <xdr:colOff>387350</xdr:colOff>
      <xdr:row>4</xdr:row>
      <xdr:rowOff>0</xdr:rowOff>
    </xdr:to>
    <xdr:pic>
      <xdr:nvPicPr>
        <xdr:cNvPr id="1065" name="Picture 3">
          <a:extLst>
            <a:ext uri="{FF2B5EF4-FFF2-40B4-BE49-F238E27FC236}">
              <a16:creationId xmlns:a16="http://schemas.microsoft.com/office/drawing/2014/main" id="{659B54D3-C33C-4DA4-5BF0-A5B7CF69B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0"/>
          <a:ext cx="27336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jon_griffin_deq_nc_gov/Documents/Microsoft%20Teams%20Chat%20Files/NCFS%20Procurement%20Card%20Reconciliation.xlsx" TargetMode="External"/><Relationship Id="rId1" Type="http://schemas.openxmlformats.org/officeDocument/2006/relationships/externalLinkPath" Target="https://ncconnect-my.sharepoint.com/personal/jon_griffin_deq_nc_gov/Documents/Microsoft%20Teams%20Chat%20Files/NCFS%20Procurement%20Card%20Reconcil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ARD"/>
      <sheetName val="Instructions"/>
      <sheetName val="Division li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7A87A-3FB1-430C-8391-6F33A58E659E}">
  <dimension ref="A1:D27"/>
  <sheetViews>
    <sheetView tabSelected="1" workbookViewId="0">
      <selection activeCell="K33" sqref="K33"/>
    </sheetView>
  </sheetViews>
  <sheetFormatPr defaultRowHeight="13.2" x14ac:dyDescent="0.25"/>
  <cols>
    <col min="3" max="3" width="15.88671875" customWidth="1"/>
  </cols>
  <sheetData>
    <row r="1" spans="1:4" x14ac:dyDescent="0.25">
      <c r="A1" s="88" t="s">
        <v>135</v>
      </c>
      <c r="D1" s="218" t="s">
        <v>33</v>
      </c>
    </row>
    <row r="2" spans="1:4" x14ac:dyDescent="0.25">
      <c r="A2" s="88" t="s">
        <v>136</v>
      </c>
      <c r="D2" s="218" t="s">
        <v>137</v>
      </c>
    </row>
    <row r="5" spans="1:4" x14ac:dyDescent="0.25">
      <c r="A5" s="88" t="s">
        <v>138</v>
      </c>
      <c r="D5" s="218" t="s">
        <v>29</v>
      </c>
    </row>
    <row r="6" spans="1:4" x14ac:dyDescent="0.25">
      <c r="A6" s="88" t="s">
        <v>139</v>
      </c>
      <c r="D6" s="218" t="s">
        <v>29</v>
      </c>
    </row>
    <row r="7" spans="1:4" x14ac:dyDescent="0.25">
      <c r="A7" s="88" t="s">
        <v>140</v>
      </c>
      <c r="D7" s="218" t="s">
        <v>29</v>
      </c>
    </row>
    <row r="9" spans="1:4" x14ac:dyDescent="0.25">
      <c r="A9" s="88" t="s">
        <v>141</v>
      </c>
      <c r="D9" s="218" t="s">
        <v>144</v>
      </c>
    </row>
    <row r="10" spans="1:4" x14ac:dyDescent="0.25">
      <c r="A10" s="88" t="s">
        <v>142</v>
      </c>
      <c r="D10" s="218" t="s">
        <v>144</v>
      </c>
    </row>
    <row r="11" spans="1:4" x14ac:dyDescent="0.25">
      <c r="A11" s="88" t="s">
        <v>143</v>
      </c>
      <c r="D11" s="218" t="s">
        <v>144</v>
      </c>
    </row>
    <row r="13" spans="1:4" x14ac:dyDescent="0.25">
      <c r="A13" s="88" t="s">
        <v>145</v>
      </c>
      <c r="D13" s="218" t="s">
        <v>148</v>
      </c>
    </row>
    <row r="14" spans="1:4" x14ac:dyDescent="0.25">
      <c r="A14" s="88" t="s">
        <v>146</v>
      </c>
      <c r="D14" s="218" t="s">
        <v>147</v>
      </c>
    </row>
    <row r="16" spans="1:4" x14ac:dyDescent="0.25">
      <c r="A16" s="88" t="s">
        <v>149</v>
      </c>
      <c r="D16" s="218" t="s">
        <v>150</v>
      </c>
    </row>
    <row r="17" spans="1:4" x14ac:dyDescent="0.25">
      <c r="A17" s="88" t="s">
        <v>151</v>
      </c>
      <c r="D17" s="218" t="s">
        <v>152</v>
      </c>
    </row>
    <row r="18" spans="1:4" x14ac:dyDescent="0.25">
      <c r="A18" s="88" t="s">
        <v>153</v>
      </c>
      <c r="D18" s="218" t="s">
        <v>154</v>
      </c>
    </row>
    <row r="20" spans="1:4" x14ac:dyDescent="0.25">
      <c r="A20" s="88" t="s">
        <v>145</v>
      </c>
      <c r="D20" s="218" t="s">
        <v>148</v>
      </c>
    </row>
    <row r="21" spans="1:4" x14ac:dyDescent="0.25">
      <c r="A21" s="88" t="s">
        <v>146</v>
      </c>
      <c r="D21" s="218" t="s">
        <v>147</v>
      </c>
    </row>
    <row r="23" spans="1:4" x14ac:dyDescent="0.25">
      <c r="A23" s="88" t="s">
        <v>155</v>
      </c>
      <c r="D23" s="218" t="s">
        <v>156</v>
      </c>
    </row>
    <row r="24" spans="1:4" x14ac:dyDescent="0.25">
      <c r="A24" s="88" t="s">
        <v>157</v>
      </c>
      <c r="D24" s="218" t="s">
        <v>158</v>
      </c>
    </row>
    <row r="25" spans="1:4" x14ac:dyDescent="0.25">
      <c r="A25" s="88" t="s">
        <v>169</v>
      </c>
    </row>
    <row r="27" spans="1:4" x14ac:dyDescent="0.25">
      <c r="A27" s="88" t="s">
        <v>170</v>
      </c>
      <c r="D27" s="218" t="s">
        <v>171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57"/>
  <sheetViews>
    <sheetView showGridLines="0" topLeftCell="A17" zoomScale="70" zoomScaleNormal="70" zoomScaleSheetLayoutView="70" workbookViewId="0">
      <selection activeCell="I19" sqref="I19:M19"/>
    </sheetView>
  </sheetViews>
  <sheetFormatPr defaultColWidth="8.88671875" defaultRowHeight="13.2" x14ac:dyDescent="0.25"/>
  <cols>
    <col min="1" max="1" width="13.88671875" style="3" bestFit="1" customWidth="1"/>
    <col min="2" max="2" width="24.6640625" style="3" bestFit="1" customWidth="1"/>
    <col min="3" max="3" width="6.5546875" style="3" customWidth="1"/>
    <col min="4" max="4" width="21.88671875" style="3" customWidth="1"/>
    <col min="5" max="5" width="9.6640625" style="3" customWidth="1"/>
    <col min="6" max="6" width="14.5546875" style="3" customWidth="1"/>
    <col min="7" max="7" width="9" style="3" customWidth="1"/>
    <col min="8" max="8" width="13.6640625" style="3" customWidth="1"/>
    <col min="9" max="9" width="0.44140625" style="3" customWidth="1"/>
    <col min="10" max="10" width="18.5546875" style="3" bestFit="1" customWidth="1"/>
    <col min="11" max="11" width="23.44140625" style="3" bestFit="1" customWidth="1"/>
    <col min="12" max="12" width="10.33203125" style="3" customWidth="1"/>
    <col min="13" max="13" width="13.109375" style="3" customWidth="1"/>
    <col min="14" max="16384" width="8.88671875" style="3"/>
  </cols>
  <sheetData>
    <row r="1" spans="1:15" ht="22.5" customHeight="1" x14ac:dyDescent="0.4">
      <c r="A1" s="5"/>
      <c r="D1" s="241" t="s">
        <v>43</v>
      </c>
      <c r="E1" s="241"/>
      <c r="F1" s="241"/>
      <c r="G1" s="241"/>
      <c r="H1" s="241"/>
      <c r="I1" s="241"/>
      <c r="J1" s="241"/>
      <c r="K1" s="219"/>
      <c r="L1" s="219"/>
      <c r="M1" s="219"/>
      <c r="N1" s="5"/>
      <c r="O1" s="5"/>
    </row>
    <row r="2" spans="1:15" ht="18.75" customHeight="1" x14ac:dyDescent="0.25">
      <c r="A2" s="5"/>
      <c r="D2" s="277" t="s">
        <v>1</v>
      </c>
      <c r="E2" s="278"/>
      <c r="F2" s="278"/>
      <c r="G2" s="278"/>
      <c r="H2" s="278"/>
      <c r="I2" s="278"/>
      <c r="J2" s="278"/>
      <c r="K2" s="278"/>
      <c r="L2" s="278"/>
      <c r="M2" s="8"/>
      <c r="N2" s="5"/>
      <c r="O2" s="5"/>
    </row>
    <row r="3" spans="1:15" ht="18" customHeight="1" x14ac:dyDescent="0.25">
      <c r="B3" s="1"/>
      <c r="C3" s="1"/>
      <c r="D3" s="289"/>
      <c r="E3" s="290"/>
      <c r="F3" s="290"/>
      <c r="G3" s="290"/>
      <c r="H3" s="290"/>
      <c r="I3" s="290"/>
      <c r="J3" s="184"/>
      <c r="K3" s="184"/>
      <c r="L3" s="7"/>
      <c r="M3" s="7"/>
      <c r="N3" s="5"/>
      <c r="O3" s="5"/>
    </row>
    <row r="4" spans="1:15" ht="18" customHeight="1" x14ac:dyDescent="0.25">
      <c r="B4" s="1"/>
      <c r="C4" s="1"/>
      <c r="D4" s="183"/>
      <c r="E4" s="184"/>
      <c r="F4" s="184"/>
      <c r="G4" s="184"/>
      <c r="H4" s="184"/>
      <c r="I4" s="184"/>
      <c r="J4" s="184"/>
      <c r="K4" s="184"/>
      <c r="L4" s="7"/>
      <c r="M4" s="7"/>
      <c r="N4" s="5"/>
      <c r="O4" s="5"/>
    </row>
    <row r="5" spans="1:15" ht="6" customHeight="1" thickBot="1" x14ac:dyDescent="0.3">
      <c r="B5" s="1"/>
      <c r="C5" s="1"/>
      <c r="D5" s="9"/>
      <c r="E5" s="8"/>
      <c r="F5" s="284" t="s">
        <v>2</v>
      </c>
      <c r="G5" s="285"/>
      <c r="H5" s="285"/>
      <c r="I5" s="285"/>
      <c r="J5" s="285"/>
      <c r="K5" s="285"/>
      <c r="L5" s="285"/>
      <c r="M5" s="285"/>
      <c r="N5" s="5"/>
      <c r="O5" s="5"/>
    </row>
    <row r="6" spans="1:15" s="10" customFormat="1" ht="21" customHeight="1" x14ac:dyDescent="0.25">
      <c r="A6" s="312" t="s">
        <v>172</v>
      </c>
      <c r="B6" s="21" t="s">
        <v>3</v>
      </c>
      <c r="C6" s="6"/>
      <c r="F6" s="285"/>
      <c r="G6" s="285"/>
      <c r="H6" s="285"/>
      <c r="I6" s="285"/>
      <c r="J6" s="285"/>
      <c r="K6" s="285"/>
      <c r="L6" s="285"/>
      <c r="M6" s="285"/>
      <c r="N6" s="5"/>
      <c r="O6" s="5"/>
    </row>
    <row r="7" spans="1:15" ht="9" customHeight="1" thickBot="1" x14ac:dyDescent="0.3">
      <c r="A7" s="313"/>
      <c r="B7" s="5"/>
      <c r="C7" s="5"/>
      <c r="D7" s="20"/>
      <c r="E7" s="22"/>
      <c r="F7" s="285"/>
      <c r="G7" s="285"/>
      <c r="H7" s="285"/>
      <c r="I7" s="285"/>
      <c r="J7" s="285"/>
      <c r="K7" s="285"/>
      <c r="L7" s="285"/>
      <c r="M7" s="285"/>
      <c r="N7" s="5"/>
      <c r="O7" s="5"/>
    </row>
    <row r="8" spans="1:15" ht="28.5" customHeight="1" thickBot="1" x14ac:dyDescent="0.4">
      <c r="A8" s="26"/>
      <c r="B8" s="294" t="s">
        <v>4</v>
      </c>
      <c r="C8" s="295"/>
      <c r="D8" s="296"/>
      <c r="E8" s="296"/>
      <c r="F8" s="285"/>
      <c r="G8" s="285"/>
      <c r="H8" s="285"/>
      <c r="I8" s="285"/>
      <c r="J8" s="285"/>
      <c r="K8" s="285"/>
      <c r="L8" s="285"/>
      <c r="M8" s="285"/>
      <c r="N8" s="5"/>
      <c r="O8" s="5"/>
    </row>
    <row r="9" spans="1:15" x14ac:dyDescent="0.25">
      <c r="A9" s="5"/>
      <c r="B9" s="5"/>
      <c r="C9" s="5"/>
      <c r="D9" s="20"/>
      <c r="E9" s="22"/>
      <c r="F9" s="285"/>
      <c r="G9" s="285"/>
      <c r="H9" s="285"/>
      <c r="I9" s="285"/>
      <c r="J9" s="285"/>
      <c r="K9" s="285"/>
      <c r="L9" s="285"/>
      <c r="M9" s="285"/>
      <c r="N9" s="5"/>
      <c r="O9" s="5"/>
    </row>
    <row r="10" spans="1:15" ht="28.5" customHeight="1" x14ac:dyDescent="0.35">
      <c r="A10" s="166"/>
      <c r="B10" s="21"/>
      <c r="C10" s="5"/>
      <c r="D10" s="20"/>
      <c r="E10" s="22"/>
      <c r="F10" s="285"/>
      <c r="G10" s="285"/>
      <c r="H10" s="285"/>
      <c r="I10" s="285"/>
      <c r="J10" s="285"/>
      <c r="K10" s="285"/>
      <c r="L10" s="285"/>
      <c r="M10" s="285"/>
      <c r="N10" s="5"/>
      <c r="O10" s="5"/>
    </row>
    <row r="11" spans="1:15" ht="20.399999999999999" x14ac:dyDescent="0.35">
      <c r="A11" s="147"/>
      <c r="B11" s="21"/>
      <c r="C11" s="5"/>
      <c r="D11" s="20"/>
      <c r="E11" s="22"/>
      <c r="F11" s="144"/>
      <c r="G11" s="144"/>
      <c r="H11" s="144"/>
      <c r="I11" s="144"/>
      <c r="J11" s="144"/>
      <c r="K11" s="144"/>
      <c r="L11" s="144"/>
      <c r="M11" s="144"/>
      <c r="N11" s="5"/>
      <c r="O11" s="5"/>
    </row>
    <row r="12" spans="1:15" ht="37.5" customHeight="1" x14ac:dyDescent="0.25">
      <c r="A12" s="316" t="s">
        <v>130</v>
      </c>
      <c r="B12" s="317"/>
      <c r="C12" s="317"/>
      <c r="D12" s="318"/>
      <c r="E12" s="258" t="s">
        <v>5</v>
      </c>
      <c r="F12" s="259"/>
      <c r="G12" s="268"/>
      <c r="H12" s="269"/>
      <c r="I12" s="269"/>
      <c r="J12" s="269"/>
      <c r="K12" s="269"/>
      <c r="L12" s="269"/>
      <c r="M12" s="270"/>
      <c r="N12" s="5"/>
      <c r="O12" s="5"/>
    </row>
    <row r="13" spans="1:15" ht="30" customHeight="1" x14ac:dyDescent="0.3">
      <c r="A13" s="319"/>
      <c r="B13" s="320"/>
      <c r="C13" s="320"/>
      <c r="D13" s="321"/>
      <c r="E13" s="291" t="s">
        <v>6</v>
      </c>
      <c r="F13" s="292"/>
      <c r="G13" s="293"/>
      <c r="H13" s="297"/>
      <c r="I13" s="298"/>
      <c r="J13" s="298"/>
      <c r="K13" s="298"/>
      <c r="L13" s="298"/>
      <c r="M13" s="299"/>
      <c r="N13" s="5"/>
      <c r="O13" s="5"/>
    </row>
    <row r="14" spans="1:15" ht="30" customHeight="1" x14ac:dyDescent="0.3">
      <c r="A14" s="331" t="s">
        <v>7</v>
      </c>
      <c r="B14" s="332"/>
      <c r="C14" s="332"/>
      <c r="D14" s="333"/>
      <c r="E14" s="271" t="s">
        <v>131</v>
      </c>
      <c r="F14" s="272"/>
      <c r="G14" s="334"/>
      <c r="H14" s="335"/>
      <c r="I14" s="335"/>
      <c r="J14" s="335"/>
      <c r="K14" s="335"/>
      <c r="L14" s="335"/>
      <c r="M14" s="336"/>
      <c r="N14" s="5"/>
      <c r="O14" s="5"/>
    </row>
    <row r="15" spans="1:15" ht="30" customHeight="1" x14ac:dyDescent="0.35">
      <c r="A15" s="300"/>
      <c r="B15" s="301"/>
      <c r="C15" s="301"/>
      <c r="D15" s="302"/>
      <c r="E15" s="271" t="s">
        <v>132</v>
      </c>
      <c r="F15" s="272"/>
      <c r="G15" s="272"/>
      <c r="H15" s="272"/>
      <c r="I15" s="266"/>
      <c r="J15" s="266"/>
      <c r="K15" s="266"/>
      <c r="L15" s="266"/>
      <c r="M15" s="267"/>
      <c r="N15" s="5"/>
      <c r="O15" s="5"/>
    </row>
    <row r="16" spans="1:15" ht="30" customHeight="1" x14ac:dyDescent="0.3">
      <c r="A16" s="271" t="s">
        <v>8</v>
      </c>
      <c r="B16" s="272"/>
      <c r="C16" s="272"/>
      <c r="D16" s="273"/>
      <c r="E16" s="271" t="s">
        <v>133</v>
      </c>
      <c r="F16" s="272"/>
      <c r="G16" s="272"/>
      <c r="H16" s="272"/>
      <c r="I16" s="272"/>
      <c r="J16" s="272"/>
      <c r="K16" s="272"/>
      <c r="L16" s="272"/>
      <c r="M16" s="273"/>
      <c r="N16" s="5"/>
      <c r="O16" s="5"/>
    </row>
    <row r="17" spans="1:15" ht="30" customHeight="1" x14ac:dyDescent="0.3">
      <c r="A17" s="286"/>
      <c r="B17" s="287"/>
      <c r="C17" s="287"/>
      <c r="D17" s="288"/>
      <c r="E17" s="214" t="s">
        <v>9</v>
      </c>
      <c r="F17" s="303"/>
      <c r="G17" s="303"/>
      <c r="H17" s="214" t="s">
        <v>10</v>
      </c>
      <c r="I17" s="303"/>
      <c r="J17" s="303"/>
      <c r="K17" s="303"/>
      <c r="L17" s="304"/>
      <c r="M17" s="305"/>
      <c r="N17" s="5"/>
      <c r="O17" s="5"/>
    </row>
    <row r="18" spans="1:15" ht="30" customHeight="1" x14ac:dyDescent="0.3">
      <c r="A18" s="271" t="s">
        <v>11</v>
      </c>
      <c r="B18" s="272"/>
      <c r="C18" s="272"/>
      <c r="D18" s="273"/>
      <c r="E18" s="263" t="s">
        <v>134</v>
      </c>
      <c r="F18" s="264"/>
      <c r="G18" s="264"/>
      <c r="H18" s="264"/>
      <c r="I18" s="264"/>
      <c r="J18" s="264"/>
      <c r="K18" s="264"/>
      <c r="L18" s="264"/>
      <c r="M18" s="265"/>
      <c r="N18" s="5"/>
      <c r="O18" s="5"/>
    </row>
    <row r="19" spans="1:15" ht="30" customHeight="1" x14ac:dyDescent="0.35">
      <c r="A19" s="300"/>
      <c r="B19" s="301"/>
      <c r="C19" s="301"/>
      <c r="D19" s="302"/>
      <c r="E19" s="213" t="s">
        <v>12</v>
      </c>
      <c r="F19" s="323"/>
      <c r="G19" s="323"/>
      <c r="H19" s="215" t="s">
        <v>13</v>
      </c>
      <c r="I19" s="323"/>
      <c r="J19" s="323"/>
      <c r="K19" s="323"/>
      <c r="L19" s="323"/>
      <c r="M19" s="324"/>
      <c r="N19" s="5"/>
      <c r="O19" s="5"/>
    </row>
    <row r="20" spans="1:15" ht="36" customHeight="1" x14ac:dyDescent="0.35">
      <c r="A20" s="28"/>
      <c r="B20" s="165"/>
      <c r="C20" s="35"/>
      <c r="D20" s="35"/>
      <c r="E20" s="35"/>
      <c r="F20" s="35"/>
      <c r="G20" s="35"/>
      <c r="H20" s="35"/>
      <c r="I20" s="35"/>
      <c r="J20" s="35"/>
      <c r="K20" s="35"/>
      <c r="L20" s="35"/>
      <c r="M20" s="35"/>
      <c r="N20" s="5"/>
      <c r="O20" s="5"/>
    </row>
    <row r="21" spans="1:15" ht="90" customHeight="1" x14ac:dyDescent="0.25">
      <c r="A21" s="281" t="s">
        <v>14</v>
      </c>
      <c r="B21" s="328"/>
      <c r="C21" s="328"/>
      <c r="D21" s="328"/>
      <c r="E21" s="27"/>
      <c r="F21" s="281" t="s">
        <v>15</v>
      </c>
      <c r="G21" s="282"/>
      <c r="H21" s="282"/>
      <c r="I21" s="282"/>
      <c r="J21" s="282"/>
      <c r="K21" s="282"/>
      <c r="L21" s="282"/>
      <c r="M21" s="282"/>
      <c r="N21" s="5"/>
      <c r="O21" s="5"/>
    </row>
    <row r="22" spans="1:15" ht="36" customHeight="1" x14ac:dyDescent="0.35">
      <c r="A22" s="326"/>
      <c r="B22" s="326"/>
      <c r="C22" s="326"/>
      <c r="D22" s="23"/>
      <c r="E22" s="5"/>
      <c r="F22" s="326"/>
      <c r="G22" s="326"/>
      <c r="H22" s="326"/>
      <c r="I22" s="327"/>
      <c r="J22" s="327"/>
      <c r="K22" s="327"/>
      <c r="L22" s="326"/>
      <c r="M22" s="5"/>
      <c r="N22" s="15"/>
      <c r="O22" s="5"/>
    </row>
    <row r="23" spans="1:15" s="12" customFormat="1" ht="15" customHeight="1" x14ac:dyDescent="0.25">
      <c r="A23" s="329" t="s">
        <v>16</v>
      </c>
      <c r="B23" s="330"/>
      <c r="C23" s="11"/>
      <c r="D23" s="24" t="s">
        <v>17</v>
      </c>
      <c r="E23" s="11"/>
      <c r="F23" s="25" t="s">
        <v>18</v>
      </c>
      <c r="G23" s="11"/>
      <c r="H23" s="11"/>
      <c r="L23" s="24" t="s">
        <v>17</v>
      </c>
      <c r="M23" s="146"/>
      <c r="N23" s="16"/>
      <c r="O23" s="17"/>
    </row>
    <row r="24" spans="1:15" ht="9.75" customHeight="1" x14ac:dyDescent="0.25">
      <c r="A24" s="13"/>
      <c r="B24" s="7"/>
      <c r="C24" s="7"/>
      <c r="D24" s="7"/>
      <c r="E24" s="7"/>
      <c r="F24" s="7"/>
      <c r="G24" s="7"/>
      <c r="H24" s="7"/>
      <c r="I24" s="7"/>
      <c r="J24" s="7"/>
      <c r="K24" s="7"/>
      <c r="L24" s="5"/>
      <c r="M24" s="5"/>
      <c r="N24" s="5"/>
      <c r="O24" s="5"/>
    </row>
    <row r="25" spans="1:15" ht="33" customHeight="1" x14ac:dyDescent="0.4">
      <c r="A25" s="274" t="s">
        <v>166</v>
      </c>
      <c r="B25" s="274"/>
      <c r="C25" s="274"/>
      <c r="D25" s="274"/>
      <c r="E25" s="274"/>
      <c r="F25" s="274"/>
      <c r="G25" s="274"/>
      <c r="H25" s="274"/>
      <c r="I25" s="274"/>
      <c r="J25" s="240" t="s">
        <v>163</v>
      </c>
      <c r="K25" s="238"/>
      <c r="L25" s="145"/>
      <c r="M25" s="14"/>
      <c r="N25" s="5"/>
      <c r="O25" s="5"/>
    </row>
    <row r="26" spans="1:15" ht="44.25" customHeight="1" thickBot="1" x14ac:dyDescent="0.35">
      <c r="A26" s="28"/>
      <c r="B26" s="28"/>
      <c r="C26" s="28"/>
      <c r="D26" s="28"/>
      <c r="E26" s="28"/>
      <c r="F26" s="28"/>
      <c r="G26" s="28"/>
      <c r="H26" s="28"/>
      <c r="I26" s="28"/>
      <c r="J26" s="239" t="s">
        <v>165</v>
      </c>
      <c r="K26" s="28"/>
      <c r="L26" s="28"/>
      <c r="M26" s="28"/>
      <c r="N26" s="5"/>
      <c r="O26" s="5"/>
    </row>
    <row r="27" spans="1:15" s="169" customFormat="1" ht="24" customHeight="1" thickTop="1" thickBot="1" x14ac:dyDescent="0.3">
      <c r="A27" s="217"/>
      <c r="B27" s="217" t="s">
        <v>19</v>
      </c>
      <c r="C27" s="275" t="s">
        <v>20</v>
      </c>
      <c r="D27" s="325"/>
      <c r="E27" s="275" t="s">
        <v>23</v>
      </c>
      <c r="F27" s="275"/>
      <c r="G27" s="275" t="s">
        <v>21</v>
      </c>
      <c r="H27" s="325"/>
      <c r="I27" s="325"/>
      <c r="J27" s="216" t="s">
        <v>22</v>
      </c>
      <c r="K27" s="216" t="s">
        <v>125</v>
      </c>
      <c r="L27" s="246" t="s">
        <v>126</v>
      </c>
      <c r="M27" s="246"/>
      <c r="N27" s="283" t="s">
        <v>24</v>
      </c>
      <c r="O27" s="283"/>
    </row>
    <row r="28" spans="1:15" ht="24" customHeight="1" thickTop="1" x14ac:dyDescent="0.3">
      <c r="A28" s="220" t="s">
        <v>25</v>
      </c>
      <c r="B28" s="226" t="s">
        <v>26</v>
      </c>
      <c r="C28" s="262">
        <f>'Page 1 - Daily Travel Detail'!J45+'Page 2 - Daily Travel Detail'!J49+'Page 3 - Daily Travel Detail'!J49+'Page 4 - Daily Travel Detail'!J49+'Page 5 - Daily Travel Detail'!J49</f>
        <v>0</v>
      </c>
      <c r="D28" s="262"/>
      <c r="E28" s="276"/>
      <c r="F28" s="276"/>
      <c r="G28" s="247">
        <v>52711000</v>
      </c>
      <c r="H28" s="247"/>
      <c r="I28" s="247"/>
      <c r="J28" s="227"/>
      <c r="K28" s="227"/>
      <c r="L28" s="247"/>
      <c r="M28" s="247"/>
      <c r="N28" s="306"/>
      <c r="O28" s="307"/>
    </row>
    <row r="29" spans="1:15" ht="24" customHeight="1" x14ac:dyDescent="0.3">
      <c r="A29" s="221" t="s">
        <v>25</v>
      </c>
      <c r="B29" s="228" t="s">
        <v>27</v>
      </c>
      <c r="C29" s="256">
        <f>'Page 5 - Daily Travel Detail'!J50</f>
        <v>0</v>
      </c>
      <c r="D29" s="256"/>
      <c r="E29" s="253"/>
      <c r="F29" s="253"/>
      <c r="G29" s="248">
        <v>52714000</v>
      </c>
      <c r="H29" s="248"/>
      <c r="I29" s="248"/>
      <c r="J29" s="229"/>
      <c r="K29" s="229"/>
      <c r="L29" s="248"/>
      <c r="M29" s="248"/>
      <c r="N29" s="260"/>
      <c r="O29" s="261"/>
    </row>
    <row r="30" spans="1:15" ht="24" customHeight="1" x14ac:dyDescent="0.3">
      <c r="A30" s="221" t="s">
        <v>25</v>
      </c>
      <c r="B30" s="228" t="s">
        <v>28</v>
      </c>
      <c r="C30" s="257">
        <f>'Page 1 - Daily Travel Detail'!M9+'Page 1 - Daily Travel Detail'!M16+'Page 1 - Daily Travel Detail'!M23+'Page 1 - Daily Travel Detail'!M30+'Page 1 - Daily Travel Detail'!M37+'Page 2 - Daily Travel Detail'!M13+'Page 2 - Daily Travel Detail'!M34+'Page 2 - Daily Travel Detail'!M41</f>
        <v>0</v>
      </c>
      <c r="D30" s="257"/>
      <c r="E30" s="253"/>
      <c r="F30" s="253"/>
      <c r="G30" s="248" t="s">
        <v>29</v>
      </c>
      <c r="H30" s="248"/>
      <c r="I30" s="248"/>
      <c r="J30" s="229"/>
      <c r="K30" s="229"/>
      <c r="L30" s="248"/>
      <c r="M30" s="248"/>
      <c r="N30" s="260"/>
      <c r="O30" s="261"/>
    </row>
    <row r="31" spans="1:15" ht="24" customHeight="1" x14ac:dyDescent="0.3">
      <c r="A31" s="221" t="s">
        <v>25</v>
      </c>
      <c r="B31" s="228" t="s">
        <v>30</v>
      </c>
      <c r="C31" s="256">
        <f>'Page 1 - Daily Travel Detail'!M10+'Page 1 - Daily Travel Detail'!M17+'Page 1 - Daily Travel Detail'!M24+'Page 1 - Daily Travel Detail'!M31+'Page 1 - Daily Travel Detail'!M38+'Page 2 - Daily Travel Detail'!M14+'Page 2 - Daily Travel Detail'!M21+'Page 2 - Daily Travel Detail'!M28+'Page 2 - Daily Travel Detail'!M35+'Page 2 - Daily Travel Detail'!M42+'Page 3 - Daily Travel Detail'!M14+'Page 3 - Daily Travel Detail'!M21+'Page 3 - Daily Travel Detail'!M28+'Page 3 - Daily Travel Detail'!M35+'Page 3 - Daily Travel Detail'!M42+'Page 2 - Daily Travel Detail'!M41+'Page 2 - Daily Travel Detail'!M34+'Page 2 - Daily Travel Detail'!M27+'Page 2 - Daily Travel Detail'!M13</f>
        <v>0</v>
      </c>
      <c r="D31" s="256"/>
      <c r="E31" s="253"/>
      <c r="F31" s="253"/>
      <c r="G31" s="248" t="s">
        <v>29</v>
      </c>
      <c r="H31" s="248"/>
      <c r="I31" s="248"/>
      <c r="J31" s="229"/>
      <c r="K31" s="229"/>
      <c r="L31" s="248"/>
      <c r="M31" s="248"/>
      <c r="N31" s="260"/>
      <c r="O31" s="261"/>
    </row>
    <row r="32" spans="1:15" ht="24" customHeight="1" x14ac:dyDescent="0.3">
      <c r="A32" s="221" t="s">
        <v>25</v>
      </c>
      <c r="B32" s="228" t="s">
        <v>31</v>
      </c>
      <c r="C32" s="256">
        <f>'Page 1 - Daily Travel Detail'!M11+'Page 1 - Daily Travel Detail'!M18+'Page 1 - Daily Travel Detail'!M25+'Page 1 - Daily Travel Detail'!M32+'Page 1 - Daily Travel Detail'!M39+'Page 2 - Daily Travel Detail'!M15+'Page 2 - Daily Travel Detail'!M22+'Page 2 - Daily Travel Detail'!M29+'Page 2 - Daily Travel Detail'!M36+'Page 2 - Daily Travel Detail'!M43+'Page 3 - Daily Travel Detail'!M15+'Page 3 - Daily Travel Detail'!M22+'Page 3 - Daily Travel Detail'!M29+'Page 3 - Daily Travel Detail'!M36+'Page 3 - Daily Travel Detail'!M43+'Page 4 - Daily Travel Detail'!M15+'Page 4 - Daily Travel Detail'!M22+'Page 4 - Daily Travel Detail'!M29+'Page 4 - Daily Travel Detail'!M36+'Page 4 - Daily Travel Detail'!M43+'Page 5 - Daily Travel Detail'!M15+'Page 5 - Daily Travel Detail'!M22+'Page 5 - Daily Travel Detail'!M29+'Page 5 - Daily Travel Detail'!M36+'Page 5 - Daily Travel Detail'!M43</f>
        <v>0</v>
      </c>
      <c r="D32" s="256"/>
      <c r="E32" s="253"/>
      <c r="F32" s="253"/>
      <c r="G32" s="248" t="s">
        <v>29</v>
      </c>
      <c r="H32" s="248"/>
      <c r="I32" s="248"/>
      <c r="J32" s="229"/>
      <c r="K32" s="229"/>
      <c r="L32" s="248"/>
      <c r="M32" s="248"/>
      <c r="N32" s="260"/>
      <c r="O32" s="261"/>
    </row>
    <row r="33" spans="1:15" ht="24" customHeight="1" x14ac:dyDescent="0.3">
      <c r="A33" s="221" t="s">
        <v>25</v>
      </c>
      <c r="B33" s="228" t="s">
        <v>32</v>
      </c>
      <c r="C33" s="256">
        <f>'Page 1 - Daily Travel Detail'!M45</f>
        <v>0</v>
      </c>
      <c r="D33" s="256"/>
      <c r="E33" s="244"/>
      <c r="F33" s="244"/>
      <c r="G33" s="248" t="s">
        <v>33</v>
      </c>
      <c r="H33" s="248"/>
      <c r="I33" s="248"/>
      <c r="J33" s="229"/>
      <c r="K33" s="229"/>
      <c r="L33" s="248"/>
      <c r="M33" s="248"/>
      <c r="N33" s="260"/>
      <c r="O33" s="261"/>
    </row>
    <row r="34" spans="1:15" ht="24" customHeight="1" x14ac:dyDescent="0.3">
      <c r="A34" s="221" t="s">
        <v>25</v>
      </c>
      <c r="B34" s="228" t="s">
        <v>34</v>
      </c>
      <c r="C34" s="256">
        <f>'Page 5 - Daily Travel Detail'!M50</f>
        <v>0</v>
      </c>
      <c r="D34" s="256"/>
      <c r="E34" s="253"/>
      <c r="F34" s="253"/>
      <c r="G34" s="248">
        <v>52727000</v>
      </c>
      <c r="H34" s="248"/>
      <c r="I34" s="248"/>
      <c r="J34" s="229"/>
      <c r="K34" s="229"/>
      <c r="L34" s="248"/>
      <c r="M34" s="248"/>
      <c r="N34" s="260"/>
      <c r="O34" s="261"/>
    </row>
    <row r="35" spans="1:15" ht="24" customHeight="1" x14ac:dyDescent="0.3">
      <c r="A35" s="221" t="s">
        <v>25</v>
      </c>
      <c r="B35" s="228" t="s">
        <v>35</v>
      </c>
      <c r="C35" s="256">
        <f>'Page 5 - Daily Travel Detail'!M51</f>
        <v>0</v>
      </c>
      <c r="D35" s="256"/>
      <c r="E35" s="253"/>
      <c r="F35" s="253"/>
      <c r="G35" s="260">
        <v>52727000</v>
      </c>
      <c r="H35" s="260"/>
      <c r="I35" s="229"/>
      <c r="J35" s="229"/>
      <c r="K35" s="229"/>
      <c r="L35" s="248"/>
      <c r="M35" s="248"/>
      <c r="N35" s="260"/>
      <c r="O35" s="261"/>
    </row>
    <row r="36" spans="1:15" ht="24" customHeight="1" x14ac:dyDescent="0.3">
      <c r="A36" s="223"/>
      <c r="B36" s="231"/>
      <c r="C36" s="224"/>
      <c r="D36" s="224"/>
      <c r="E36" s="245"/>
      <c r="F36" s="245"/>
      <c r="G36" s="232"/>
      <c r="H36" s="232"/>
      <c r="I36" s="232"/>
      <c r="J36" s="232"/>
      <c r="K36" s="232"/>
      <c r="L36" s="314"/>
      <c r="M36" s="314"/>
      <c r="N36" s="223"/>
      <c r="O36" s="225"/>
    </row>
    <row r="37" spans="1:15" ht="24" customHeight="1" x14ac:dyDescent="0.3">
      <c r="A37" s="222" t="s">
        <v>36</v>
      </c>
      <c r="B37" s="233" t="s">
        <v>26</v>
      </c>
      <c r="C37" s="255">
        <f>'Page 5 - Daily Travel Detail'!K48</f>
        <v>0</v>
      </c>
      <c r="D37" s="255"/>
      <c r="E37" s="254"/>
      <c r="F37" s="254"/>
      <c r="G37" s="279">
        <v>52171200</v>
      </c>
      <c r="H37" s="279"/>
      <c r="I37" s="279"/>
      <c r="J37" s="234"/>
      <c r="K37" s="234"/>
      <c r="L37" s="279"/>
      <c r="M37" s="279"/>
      <c r="N37" s="308"/>
      <c r="O37" s="309"/>
    </row>
    <row r="38" spans="1:15" ht="24" customHeight="1" x14ac:dyDescent="0.3">
      <c r="A38" s="221" t="s">
        <v>36</v>
      </c>
      <c r="B38" s="228" t="s">
        <v>27</v>
      </c>
      <c r="C38" s="256">
        <f>'Page 5 - Daily Travel Detail'!K49</f>
        <v>0</v>
      </c>
      <c r="D38" s="256"/>
      <c r="E38" s="253"/>
      <c r="F38" s="253"/>
      <c r="G38" s="280">
        <v>52715000</v>
      </c>
      <c r="H38" s="280"/>
      <c r="I38" s="280"/>
      <c r="J38" s="229"/>
      <c r="K38" s="229"/>
      <c r="L38" s="248"/>
      <c r="M38" s="248"/>
      <c r="N38" s="260"/>
      <c r="O38" s="261"/>
    </row>
    <row r="39" spans="1:15" ht="24" customHeight="1" x14ac:dyDescent="0.3">
      <c r="A39" s="221" t="s">
        <v>36</v>
      </c>
      <c r="B39" s="228" t="s">
        <v>28</v>
      </c>
      <c r="C39" s="256">
        <f>'Page 1 - Daily Travel Detail'!N9+'Page 1 - Daily Travel Detail'!N16+'Page 1 - Daily Travel Detail'!N23+'Page 1 - Daily Travel Detail'!N30+'Page 1 - Daily Travel Detail'!N37+'Page 2 - Daily Travel Detail'!N13+'Page 2 - Daily Travel Detail'!N20+'Page 2 - Daily Travel Detail'!N27+'Page 2 - Daily Travel Detail'!N34+'Page 2 - Daily Travel Detail'!N41</f>
        <v>0</v>
      </c>
      <c r="D39" s="256"/>
      <c r="E39" s="253"/>
      <c r="F39" s="253"/>
      <c r="G39" s="248">
        <v>52725000</v>
      </c>
      <c r="H39" s="248"/>
      <c r="I39" s="248"/>
      <c r="J39" s="229"/>
      <c r="K39" s="229"/>
      <c r="L39" s="248"/>
      <c r="M39" s="248"/>
      <c r="N39" s="260"/>
      <c r="O39" s="261"/>
    </row>
    <row r="40" spans="1:15" ht="24" customHeight="1" x14ac:dyDescent="0.3">
      <c r="A40" s="221" t="s">
        <v>36</v>
      </c>
      <c r="B40" s="228" t="s">
        <v>30</v>
      </c>
      <c r="C40" s="256">
        <f>'Page 1 - Daily Travel Detail'!N10+'Page 1 - Daily Travel Detail'!N17+'Page 1 - Daily Travel Detail'!N24+'Page 1 - Daily Travel Detail'!N31+'Page 1 - Daily Travel Detail'!N38+'Page 2 - Daily Travel Detail'!N14+'Page 2 - Daily Travel Detail'!N21+'Page 2 - Daily Travel Detail'!N28+'Page 2 - Daily Travel Detail'!N35+'Page 2 - Daily Travel Detail'!N42+'Page 3 - Daily Travel Detail'!N14+'Page 3 - Daily Travel Detail'!N21+'Page 3 - Daily Travel Detail'!N28+'Page 3 - Daily Travel Detail'!N35+'Page 3 - Daily Travel Detail'!N42+'Page 4 - Daily Travel Detail'!N14+'Page 4 - Daily Travel Detail'!N21+'Page 4 - Daily Travel Detail'!N28+'Page 4 - Daily Travel Detail'!N34+'Page 4 - Daily Travel Detail'!N42+'Page 5 - Daily Travel Detail'!N14+'Page 5 - Daily Travel Detail'!N21+'Page 5 - Daily Travel Detail'!N28+'Page 5 - Daily Travel Detail'!N35+'Page 5 - Daily Travel Detail'!N42</f>
        <v>0</v>
      </c>
      <c r="D40" s="256"/>
      <c r="E40" s="253"/>
      <c r="F40" s="253"/>
      <c r="G40" s="248">
        <v>52725000</v>
      </c>
      <c r="H40" s="248"/>
      <c r="I40" s="248"/>
      <c r="J40" s="229"/>
      <c r="K40" s="229"/>
      <c r="L40" s="248"/>
      <c r="M40" s="248"/>
      <c r="N40" s="260"/>
      <c r="O40" s="261"/>
    </row>
    <row r="41" spans="1:15" ht="24" customHeight="1" x14ac:dyDescent="0.3">
      <c r="A41" s="221" t="s">
        <v>36</v>
      </c>
      <c r="B41" s="228" t="s">
        <v>31</v>
      </c>
      <c r="C41" s="256">
        <f>'Page 1 - Daily Travel Detail'!N11+'Page 1 - Daily Travel Detail'!N18+'Page 1 - Daily Travel Detail'!N25+'Page 1 - Daily Travel Detail'!N32+'Page 1 - Daily Travel Detail'!N39+'Page 2 - Daily Travel Detail'!N15+'Page 2 - Daily Travel Detail'!N22+'Page 2 - Daily Travel Detail'!N29+'Page 2 - Daily Travel Detail'!N36+'Page 2 - Daily Travel Detail'!N43+'Page 3 - Daily Travel Detail'!N15+'Page 3 - Daily Travel Detail'!N22+'Page 3 - Daily Travel Detail'!N29+'Page 3 - Daily Travel Detail'!N36+'Page 3 - Daily Travel Detail'!N43+'Page 4 - Daily Travel Detail'!N15+'Page 4 - Daily Travel Detail'!N22+'Page 4 - Daily Travel Detail'!N29+'Page 4 - Daily Travel Detail'!N35+'Page 4 - Daily Travel Detail'!N43+'Page 5 - Daily Travel Detail'!N15+'Page 5 - Daily Travel Detail'!N22+'Page 5 - Daily Travel Detail'!N29+'Page 5 - Daily Travel Detail'!N36+'Page 5 - Daily Travel Detail'!N43</f>
        <v>0</v>
      </c>
      <c r="D41" s="256"/>
      <c r="E41" s="253"/>
      <c r="F41" s="253"/>
      <c r="G41" s="248">
        <v>52725000</v>
      </c>
      <c r="H41" s="248"/>
      <c r="I41" s="248"/>
      <c r="J41" s="229"/>
      <c r="K41" s="229"/>
      <c r="L41" s="248"/>
      <c r="M41" s="248"/>
      <c r="N41" s="260"/>
      <c r="O41" s="261"/>
    </row>
    <row r="42" spans="1:15" ht="24" customHeight="1" x14ac:dyDescent="0.3">
      <c r="A42" s="221" t="s">
        <v>36</v>
      </c>
      <c r="B42" s="228" t="s">
        <v>32</v>
      </c>
      <c r="C42" s="257">
        <f>'Page 1 - Daily Travel Detail'!N45</f>
        <v>0</v>
      </c>
      <c r="D42" s="257"/>
      <c r="E42" s="253"/>
      <c r="F42" s="253"/>
      <c r="G42" s="248">
        <v>52722000</v>
      </c>
      <c r="H42" s="248"/>
      <c r="I42" s="248"/>
      <c r="J42" s="229"/>
      <c r="K42" s="229"/>
      <c r="L42" s="248"/>
      <c r="M42" s="248"/>
      <c r="N42" s="260"/>
      <c r="O42" s="261"/>
    </row>
    <row r="43" spans="1:15" ht="24" customHeight="1" x14ac:dyDescent="0.3">
      <c r="A43" s="221" t="s">
        <v>36</v>
      </c>
      <c r="B43" s="228" t="s">
        <v>34</v>
      </c>
      <c r="C43" s="256">
        <f>'Page 1 - Daily Travel Detail'!P43</f>
        <v>0</v>
      </c>
      <c r="D43" s="256"/>
      <c r="E43" s="253"/>
      <c r="F43" s="253"/>
      <c r="G43" s="248">
        <v>52728000</v>
      </c>
      <c r="H43" s="248"/>
      <c r="I43" s="248"/>
      <c r="J43" s="230"/>
      <c r="K43" s="230"/>
      <c r="L43" s="248"/>
      <c r="M43" s="248"/>
      <c r="N43" s="260"/>
      <c r="O43" s="261"/>
    </row>
    <row r="44" spans="1:15" ht="24" customHeight="1" thickBot="1" x14ac:dyDescent="0.35">
      <c r="A44" s="242" t="s">
        <v>36</v>
      </c>
      <c r="B44" s="243" t="s">
        <v>35</v>
      </c>
      <c r="C44" s="251">
        <f>'Page 1 - Daily Travel Detail'!P44</f>
        <v>0</v>
      </c>
      <c r="D44" s="251"/>
      <c r="E44" s="252"/>
      <c r="F44" s="252"/>
      <c r="G44" s="322">
        <v>52728000</v>
      </c>
      <c r="H44" s="322"/>
      <c r="I44" s="322"/>
      <c r="J44" s="235"/>
      <c r="K44" s="235"/>
      <c r="L44" s="315"/>
      <c r="M44" s="315"/>
      <c r="N44" s="310"/>
      <c r="O44" s="311"/>
    </row>
    <row r="45" spans="1:15" s="5" customFormat="1" ht="26.4" customHeight="1" thickBot="1" x14ac:dyDescent="0.35">
      <c r="A45" s="237"/>
      <c r="B45" s="236" t="s">
        <v>159</v>
      </c>
      <c r="C45" s="249">
        <f>SUM(C28:D41)</f>
        <v>0</v>
      </c>
      <c r="D45" s="250"/>
      <c r="E45" s="237"/>
      <c r="F45" s="237"/>
      <c r="G45" s="237"/>
      <c r="H45" s="237"/>
      <c r="I45" s="237"/>
      <c r="J45" s="237"/>
      <c r="K45" s="237"/>
      <c r="L45" s="237"/>
      <c r="M45" s="237"/>
      <c r="N45" s="237"/>
      <c r="O45" s="237"/>
    </row>
    <row r="46" spans="1:15" s="5" customFormat="1" x14ac:dyDescent="0.25"/>
    <row r="47" spans="1:15" s="5" customFormat="1" x14ac:dyDescent="0.25"/>
    <row r="48" spans="1:15" s="5" customFormat="1" x14ac:dyDescent="0.25"/>
    <row r="49" spans="1:15" s="5" customFormat="1" x14ac:dyDescent="0.25"/>
    <row r="50" spans="1:15" s="5" customFormat="1" x14ac:dyDescent="0.25"/>
    <row r="51" spans="1:15" s="5" customFormat="1" x14ac:dyDescent="0.25"/>
    <row r="52" spans="1:15" s="5" customFormat="1" x14ac:dyDescent="0.25"/>
    <row r="53" spans="1:15" s="5" customFormat="1" x14ac:dyDescent="0.25"/>
    <row r="54" spans="1:15" s="5" customFormat="1" x14ac:dyDescent="0.25"/>
    <row r="55" spans="1:15" s="5" customFormat="1" x14ac:dyDescent="0.25"/>
    <row r="56" spans="1:15" ht="12" customHeight="1" x14ac:dyDescent="0.25">
      <c r="B56" s="5"/>
      <c r="C56" s="5"/>
      <c r="D56" s="5"/>
      <c r="E56" s="5"/>
      <c r="F56" s="5"/>
      <c r="G56" s="5"/>
      <c r="H56" s="5"/>
      <c r="I56" s="5"/>
      <c r="J56" s="5"/>
      <c r="K56" s="5"/>
      <c r="L56" s="5"/>
      <c r="N56" s="5"/>
      <c r="O56" s="5"/>
    </row>
    <row r="57" spans="1:15" s="5" customFormat="1" ht="15" customHeight="1" x14ac:dyDescent="0.3">
      <c r="A57" s="5" t="s">
        <v>37</v>
      </c>
      <c r="M57" s="168" t="s">
        <v>38</v>
      </c>
    </row>
  </sheetData>
  <mergeCells count="120">
    <mergeCell ref="A6:A7"/>
    <mergeCell ref="L36:M36"/>
    <mergeCell ref="L37:M37"/>
    <mergeCell ref="L38:M38"/>
    <mergeCell ref="L39:M39"/>
    <mergeCell ref="L40:M40"/>
    <mergeCell ref="L41:M41"/>
    <mergeCell ref="L42:M42"/>
    <mergeCell ref="L44:M44"/>
    <mergeCell ref="A12:D12"/>
    <mergeCell ref="A13:D13"/>
    <mergeCell ref="G44:I44"/>
    <mergeCell ref="I19:M19"/>
    <mergeCell ref="A19:D19"/>
    <mergeCell ref="F19:G19"/>
    <mergeCell ref="G27:I27"/>
    <mergeCell ref="A22:C22"/>
    <mergeCell ref="F22:H22"/>
    <mergeCell ref="I22:L22"/>
    <mergeCell ref="A21:D21"/>
    <mergeCell ref="A23:B23"/>
    <mergeCell ref="C27:D27"/>
    <mergeCell ref="A14:D14"/>
    <mergeCell ref="G14:M14"/>
    <mergeCell ref="N44:O44"/>
    <mergeCell ref="N38:O38"/>
    <mergeCell ref="E30:F30"/>
    <mergeCell ref="C38:D38"/>
    <mergeCell ref="G32:I32"/>
    <mergeCell ref="C31:D31"/>
    <mergeCell ref="G28:I28"/>
    <mergeCell ref="N39:O39"/>
    <mergeCell ref="N40:O40"/>
    <mergeCell ref="G39:I39"/>
    <mergeCell ref="G40:I40"/>
    <mergeCell ref="C29:D29"/>
    <mergeCell ref="G42:I42"/>
    <mergeCell ref="N42:O42"/>
    <mergeCell ref="C30:D30"/>
    <mergeCell ref="G43:I43"/>
    <mergeCell ref="E29:F29"/>
    <mergeCell ref="G35:H35"/>
    <mergeCell ref="L43:M43"/>
    <mergeCell ref="N35:O35"/>
    <mergeCell ref="N43:O43"/>
    <mergeCell ref="D2:L2"/>
    <mergeCell ref="G37:I37"/>
    <mergeCell ref="G38:I38"/>
    <mergeCell ref="G41:I41"/>
    <mergeCell ref="G33:I33"/>
    <mergeCell ref="F21:M21"/>
    <mergeCell ref="N27:O27"/>
    <mergeCell ref="F5:M10"/>
    <mergeCell ref="A17:D17"/>
    <mergeCell ref="D3:I3"/>
    <mergeCell ref="E13:G13"/>
    <mergeCell ref="E14:F14"/>
    <mergeCell ref="B8:E8"/>
    <mergeCell ref="H13:M13"/>
    <mergeCell ref="A15:D15"/>
    <mergeCell ref="E16:M16"/>
    <mergeCell ref="F17:G17"/>
    <mergeCell ref="I17:M17"/>
    <mergeCell ref="E15:H15"/>
    <mergeCell ref="C34:D34"/>
    <mergeCell ref="N32:O32"/>
    <mergeCell ref="N33:O33"/>
    <mergeCell ref="N28:O28"/>
    <mergeCell ref="N37:O37"/>
    <mergeCell ref="E12:F12"/>
    <mergeCell ref="N41:O41"/>
    <mergeCell ref="C28:D28"/>
    <mergeCell ref="G29:I29"/>
    <mergeCell ref="N29:O29"/>
    <mergeCell ref="G30:I30"/>
    <mergeCell ref="N30:O30"/>
    <mergeCell ref="G31:I31"/>
    <mergeCell ref="E41:F41"/>
    <mergeCell ref="C41:D41"/>
    <mergeCell ref="C39:D39"/>
    <mergeCell ref="C40:D40"/>
    <mergeCell ref="E18:M18"/>
    <mergeCell ref="I15:M15"/>
    <mergeCell ref="C33:D33"/>
    <mergeCell ref="G12:M12"/>
    <mergeCell ref="G34:I34"/>
    <mergeCell ref="N34:O34"/>
    <mergeCell ref="A16:D16"/>
    <mergeCell ref="A18:D18"/>
    <mergeCell ref="N31:O31"/>
    <mergeCell ref="A25:I25"/>
    <mergeCell ref="E27:F27"/>
    <mergeCell ref="E28:F28"/>
    <mergeCell ref="C45:D45"/>
    <mergeCell ref="C44:D44"/>
    <mergeCell ref="E44:F44"/>
    <mergeCell ref="E31:F31"/>
    <mergeCell ref="E32:F32"/>
    <mergeCell ref="E34:F34"/>
    <mergeCell ref="E37:F37"/>
    <mergeCell ref="E38:F38"/>
    <mergeCell ref="E39:F39"/>
    <mergeCell ref="E40:F40"/>
    <mergeCell ref="C37:D37"/>
    <mergeCell ref="C32:D32"/>
    <mergeCell ref="C42:D42"/>
    <mergeCell ref="E42:F42"/>
    <mergeCell ref="C35:D35"/>
    <mergeCell ref="E35:F35"/>
    <mergeCell ref="C43:D43"/>
    <mergeCell ref="E43:F43"/>
    <mergeCell ref="L27:M27"/>
    <mergeCell ref="L28:M28"/>
    <mergeCell ref="L29:M29"/>
    <mergeCell ref="L30:M30"/>
    <mergeCell ref="L31:M31"/>
    <mergeCell ref="L32:M32"/>
    <mergeCell ref="L33:M33"/>
    <mergeCell ref="L34:M34"/>
    <mergeCell ref="L35:M35"/>
  </mergeCells>
  <phoneticPr fontId="0" type="noConversion"/>
  <dataValidations xWindow="137" yWindow="305" count="3">
    <dataValidation type="list" allowBlank="1" showInputMessage="1" showErrorMessage="1" sqref="H13:M13" xr:uid="{00000000-0002-0000-0100-000000000000}">
      <formula1>Divisions</formula1>
    </dataValidation>
    <dataValidation type="textLength" allowBlank="1" showInputMessage="1" showErrorMessage="1" sqref="G28:H34 G36:H44 I28:L44" xr:uid="{00000000-0002-0000-0100-000001000000}">
      <formula1>7</formula1>
      <formula2>7</formula2>
    </dataValidation>
    <dataValidation type="textLength" allowBlank="1" showInputMessage="1" showErrorMessage="1" sqref="N28:O44" xr:uid="{00000000-0002-0000-0100-000003000000}">
      <formula1>10</formula1>
      <formula2>10</formula2>
    </dataValidation>
  </dataValidations>
  <printOptions horizontalCentered="1" verticalCentered="1"/>
  <pageMargins left="0" right="0" top="0" bottom="0" header="0" footer="0"/>
  <pageSetup scale="53" orientation="portrait" r:id="rId1"/>
  <headerFooter alignWithMargins="0"/>
  <drawing r:id="rId2"/>
  <extLst>
    <ext xmlns:x14="http://schemas.microsoft.com/office/spreadsheetml/2009/9/main" uri="{CCE6A557-97BC-4b89-ADB6-D9C93CAAB3DF}">
      <x14:dataValidations xmlns:xm="http://schemas.microsoft.com/office/excel/2006/main" xWindow="137" yWindow="305" count="1">
        <x14:dataValidation type="list" allowBlank="1" showInputMessage="1" showErrorMessage="1" xr:uid="{9F510A95-A3EF-4188-8FF9-50A11BCFC9AB}">
          <x14:formula1>
            <xm:f>PCARD!$A$44:$A$45</xm:f>
          </x14:formula1>
          <xm:sqref>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8ABB-CB11-4DA0-A2D0-9476D20DADB3}">
  <sheetPr>
    <pageSetUpPr fitToPage="1"/>
  </sheetPr>
  <dimension ref="A1:Q45"/>
  <sheetViews>
    <sheetView showGridLines="0" zoomScale="70" zoomScaleNormal="70" workbookViewId="0">
      <selection activeCell="F9" sqref="F9:G9"/>
    </sheetView>
  </sheetViews>
  <sheetFormatPr defaultColWidth="9.109375" defaultRowHeight="15.6" x14ac:dyDescent="0.3"/>
  <cols>
    <col min="1" max="1" width="10.88671875" style="178" customWidth="1"/>
    <col min="2" max="2" width="24.6640625" style="177" customWidth="1"/>
    <col min="3" max="3" width="14.6640625" style="177" customWidth="1"/>
    <col min="4" max="4" width="4.6640625" style="177" customWidth="1"/>
    <col min="5" max="5" width="24.44140625" style="177" customWidth="1"/>
    <col min="6" max="6" width="19.88671875" style="177" customWidth="1"/>
    <col min="7" max="7" width="21.109375" style="177" customWidth="1"/>
    <col min="8" max="8" width="16.88671875" style="177" customWidth="1"/>
    <col min="9" max="9" width="15.6640625" style="177" customWidth="1"/>
    <col min="10" max="10" width="8.33203125" style="177" customWidth="1"/>
    <col min="11" max="11" width="13.44140625" style="177" customWidth="1"/>
    <col min="12" max="12" width="23.5546875" style="177" customWidth="1"/>
    <col min="13" max="13" width="11" style="177" customWidth="1"/>
    <col min="14" max="16384" width="9.109375" style="177"/>
  </cols>
  <sheetData>
    <row r="1" spans="1:17" ht="11.25" customHeight="1" thickBot="1" x14ac:dyDescent="0.35">
      <c r="A1" s="193"/>
      <c r="B1" s="194"/>
      <c r="C1" s="194"/>
      <c r="D1" s="195"/>
      <c r="E1" s="195"/>
      <c r="F1" s="195"/>
      <c r="G1" s="195"/>
      <c r="H1" s="195"/>
      <c r="I1" s="195"/>
      <c r="J1" s="195"/>
      <c r="K1" s="195"/>
      <c r="L1" s="195"/>
      <c r="M1" s="195"/>
      <c r="N1" s="196"/>
      <c r="O1" s="197"/>
      <c r="P1" s="197"/>
      <c r="Q1" s="198"/>
    </row>
    <row r="2" spans="1:17" ht="33" customHeight="1" thickTop="1" thickBot="1" x14ac:dyDescent="0.75">
      <c r="A2" s="358" t="s">
        <v>39</v>
      </c>
      <c r="B2" s="359"/>
      <c r="C2" s="359"/>
      <c r="D2" s="359"/>
      <c r="E2" s="359"/>
      <c r="F2" s="359"/>
      <c r="G2" s="359"/>
      <c r="H2" s="359"/>
      <c r="I2" s="359"/>
      <c r="J2" s="359"/>
      <c r="K2" s="359"/>
      <c r="L2" s="359"/>
      <c r="M2" s="360"/>
      <c r="N2" s="176"/>
      <c r="Q2" s="179"/>
    </row>
    <row r="3" spans="1:17" ht="30" customHeight="1" thickTop="1" thickBot="1" x14ac:dyDescent="0.35">
      <c r="A3" s="199" t="s">
        <v>120</v>
      </c>
      <c r="B3" s="361"/>
      <c r="C3" s="361"/>
      <c r="D3" s="361"/>
      <c r="E3" s="361"/>
      <c r="F3"/>
      <c r="G3"/>
      <c r="H3"/>
      <c r="I3"/>
      <c r="J3" s="200" t="s">
        <v>121</v>
      </c>
      <c r="K3" s="200"/>
      <c r="L3"/>
      <c r="M3" s="362" t="s">
        <v>161</v>
      </c>
      <c r="N3" s="363"/>
      <c r="O3" s="363"/>
      <c r="P3" s="363"/>
      <c r="Q3" s="201"/>
    </row>
    <row r="4" spans="1:17" ht="33" customHeight="1" x14ac:dyDescent="0.3">
      <c r="A4" s="199"/>
      <c r="B4" s="337" t="s">
        <v>160</v>
      </c>
      <c r="C4" s="337"/>
      <c r="D4" s="337"/>
      <c r="E4" s="337"/>
      <c r="F4"/>
      <c r="G4"/>
      <c r="H4"/>
      <c r="I4"/>
      <c r="J4" s="200"/>
      <c r="K4" s="200"/>
      <c r="L4"/>
      <c r="M4"/>
      <c r="N4"/>
      <c r="O4"/>
      <c r="P4"/>
      <c r="Q4" s="201"/>
    </row>
    <row r="5" spans="1:17" ht="18" customHeight="1" thickBot="1" x14ac:dyDescent="0.35">
      <c r="A5" s="199" t="s">
        <v>122</v>
      </c>
      <c r="B5" s="363"/>
      <c r="C5" s="363"/>
      <c r="D5" s="363"/>
      <c r="E5" s="363"/>
      <c r="F5"/>
      <c r="G5"/>
      <c r="H5"/>
      <c r="I5"/>
      <c r="J5" s="200" t="s">
        <v>123</v>
      </c>
      <c r="K5" s="200"/>
      <c r="L5"/>
      <c r="M5" s="364" t="s">
        <v>162</v>
      </c>
      <c r="N5" s="363"/>
      <c r="O5" s="363"/>
      <c r="P5" s="363"/>
      <c r="Q5" s="201"/>
    </row>
    <row r="6" spans="1:17" ht="33" customHeight="1" x14ac:dyDescent="0.3">
      <c r="A6" s="202"/>
      <c r="B6"/>
      <c r="C6"/>
      <c r="D6"/>
      <c r="E6"/>
      <c r="F6"/>
      <c r="G6"/>
      <c r="H6"/>
      <c r="I6"/>
      <c r="J6"/>
      <c r="K6"/>
      <c r="L6"/>
      <c r="M6"/>
      <c r="N6"/>
      <c r="O6"/>
      <c r="P6"/>
      <c r="Q6" s="201"/>
    </row>
    <row r="7" spans="1:17" ht="25.5" customHeight="1" thickBot="1" x14ac:dyDescent="0.35">
      <c r="A7" s="202"/>
      <c r="B7"/>
      <c r="C7"/>
      <c r="D7"/>
      <c r="E7"/>
      <c r="F7"/>
      <c r="G7"/>
      <c r="H7"/>
      <c r="I7"/>
      <c r="J7"/>
      <c r="K7"/>
      <c r="L7"/>
      <c r="M7"/>
      <c r="N7"/>
      <c r="O7"/>
      <c r="P7"/>
      <c r="Q7" s="201"/>
    </row>
    <row r="8" spans="1:17" ht="25.5" customHeight="1" thickTop="1" thickBot="1" x14ac:dyDescent="0.35">
      <c r="A8" s="365" t="s">
        <v>40</v>
      </c>
      <c r="B8" s="366"/>
      <c r="C8" s="366"/>
      <c r="D8" s="356" t="s">
        <v>23</v>
      </c>
      <c r="E8" s="356"/>
      <c r="F8" s="356" t="s">
        <v>124</v>
      </c>
      <c r="G8" s="356"/>
      <c r="H8" s="356" t="s">
        <v>22</v>
      </c>
      <c r="I8" s="356"/>
      <c r="J8" s="192" t="s">
        <v>125</v>
      </c>
      <c r="K8" s="192"/>
      <c r="L8" s="356" t="s">
        <v>126</v>
      </c>
      <c r="M8" s="356"/>
      <c r="N8" s="356" t="s">
        <v>127</v>
      </c>
      <c r="O8" s="356"/>
      <c r="P8" s="356" t="s">
        <v>20</v>
      </c>
      <c r="Q8" s="357"/>
    </row>
    <row r="9" spans="1:17" ht="36" customHeight="1" thickTop="1" thickBot="1" x14ac:dyDescent="0.35">
      <c r="A9" s="345"/>
      <c r="B9" s="345"/>
      <c r="C9" s="345"/>
      <c r="D9" s="346"/>
      <c r="E9" s="347"/>
      <c r="F9" s="347"/>
      <c r="G9" s="347"/>
      <c r="H9" s="347"/>
      <c r="I9" s="347"/>
      <c r="J9" s="347"/>
      <c r="K9" s="347"/>
      <c r="L9" s="347"/>
      <c r="M9" s="347"/>
      <c r="N9" s="347"/>
      <c r="O9" s="347"/>
      <c r="P9" s="367"/>
      <c r="Q9" s="367"/>
    </row>
    <row r="10" spans="1:17" ht="36" customHeight="1" thickBot="1" x14ac:dyDescent="0.35">
      <c r="A10" s="343"/>
      <c r="B10" s="343"/>
      <c r="C10" s="343"/>
      <c r="D10" s="338"/>
      <c r="E10" s="338"/>
      <c r="F10" s="344"/>
      <c r="G10" s="344"/>
      <c r="H10" s="338"/>
      <c r="I10" s="338"/>
      <c r="J10" s="338"/>
      <c r="K10" s="338"/>
      <c r="L10" s="338"/>
      <c r="M10" s="338"/>
      <c r="N10" s="338"/>
      <c r="O10" s="338"/>
      <c r="P10" s="339"/>
      <c r="Q10" s="339"/>
    </row>
    <row r="11" spans="1:17" ht="36" customHeight="1" thickBot="1" x14ac:dyDescent="0.35">
      <c r="A11" s="343"/>
      <c r="B11" s="343"/>
      <c r="C11" s="343"/>
      <c r="D11" s="338"/>
      <c r="E11" s="338"/>
      <c r="F11" s="344"/>
      <c r="G11" s="344"/>
      <c r="H11" s="338"/>
      <c r="I11" s="338"/>
      <c r="J11" s="338"/>
      <c r="K11" s="338"/>
      <c r="L11" s="338"/>
      <c r="M11" s="338"/>
      <c r="N11" s="338"/>
      <c r="O11" s="338"/>
      <c r="P11" s="339"/>
      <c r="Q11" s="339"/>
    </row>
    <row r="12" spans="1:17" ht="36" customHeight="1" thickBot="1" x14ac:dyDescent="0.35">
      <c r="A12" s="343"/>
      <c r="B12" s="343"/>
      <c r="C12" s="343"/>
      <c r="D12" s="338"/>
      <c r="E12" s="338"/>
      <c r="F12" s="344"/>
      <c r="G12" s="344"/>
      <c r="H12" s="338"/>
      <c r="I12" s="338"/>
      <c r="J12" s="338"/>
      <c r="K12" s="338"/>
      <c r="L12" s="338"/>
      <c r="M12" s="338"/>
      <c r="N12" s="338"/>
      <c r="O12" s="338"/>
      <c r="P12" s="339"/>
      <c r="Q12" s="339"/>
    </row>
    <row r="13" spans="1:17" ht="36" customHeight="1" thickBot="1" x14ac:dyDescent="0.35">
      <c r="A13" s="343"/>
      <c r="B13" s="343"/>
      <c r="C13" s="343"/>
      <c r="D13" s="338"/>
      <c r="E13" s="338"/>
      <c r="F13" s="344"/>
      <c r="G13" s="344"/>
      <c r="H13" s="338"/>
      <c r="I13" s="338"/>
      <c r="J13" s="338"/>
      <c r="K13" s="338"/>
      <c r="L13" s="338"/>
      <c r="M13" s="338"/>
      <c r="N13" s="338"/>
      <c r="O13" s="338"/>
      <c r="P13" s="339"/>
      <c r="Q13" s="339"/>
    </row>
    <row r="14" spans="1:17" ht="36" customHeight="1" thickBot="1" x14ac:dyDescent="0.35">
      <c r="A14" s="343"/>
      <c r="B14" s="343"/>
      <c r="C14" s="343"/>
      <c r="D14" s="338"/>
      <c r="E14" s="338"/>
      <c r="F14" s="344"/>
      <c r="G14" s="344"/>
      <c r="H14" s="338"/>
      <c r="I14" s="338"/>
      <c r="J14" s="338"/>
      <c r="K14" s="338"/>
      <c r="L14" s="338"/>
      <c r="M14" s="338"/>
      <c r="N14" s="338"/>
      <c r="O14" s="338"/>
      <c r="P14" s="339"/>
      <c r="Q14" s="339"/>
    </row>
    <row r="15" spans="1:17" ht="36" customHeight="1" thickBot="1" x14ac:dyDescent="0.35">
      <c r="A15" s="343"/>
      <c r="B15" s="343"/>
      <c r="C15" s="343"/>
      <c r="D15" s="338"/>
      <c r="E15" s="338"/>
      <c r="F15" s="344"/>
      <c r="G15" s="344"/>
      <c r="H15" s="338"/>
      <c r="I15" s="338"/>
      <c r="J15" s="338"/>
      <c r="K15" s="338"/>
      <c r="L15" s="338"/>
      <c r="M15" s="338"/>
      <c r="N15" s="338"/>
      <c r="O15" s="338"/>
      <c r="P15" s="339"/>
      <c r="Q15" s="339"/>
    </row>
    <row r="16" spans="1:17" ht="36" customHeight="1" thickBot="1" x14ac:dyDescent="0.35">
      <c r="A16" s="343"/>
      <c r="B16" s="343"/>
      <c r="C16" s="343"/>
      <c r="D16" s="338"/>
      <c r="E16" s="338"/>
      <c r="F16" s="344"/>
      <c r="G16" s="344"/>
      <c r="H16" s="338"/>
      <c r="I16" s="338"/>
      <c r="J16" s="338"/>
      <c r="K16" s="338"/>
      <c r="L16" s="338"/>
      <c r="M16" s="338"/>
      <c r="N16" s="338"/>
      <c r="O16" s="338"/>
      <c r="P16" s="339"/>
      <c r="Q16" s="339"/>
    </row>
    <row r="17" spans="1:17" ht="36" customHeight="1" thickBot="1" x14ac:dyDescent="0.35">
      <c r="A17" s="343"/>
      <c r="B17" s="343"/>
      <c r="C17" s="343"/>
      <c r="D17" s="338"/>
      <c r="E17" s="338"/>
      <c r="F17" s="344"/>
      <c r="G17" s="344"/>
      <c r="H17" s="338"/>
      <c r="I17" s="338"/>
      <c r="J17" s="338"/>
      <c r="K17" s="338"/>
      <c r="L17" s="338"/>
      <c r="M17" s="338"/>
      <c r="N17" s="338"/>
      <c r="O17" s="338"/>
      <c r="P17" s="339"/>
      <c r="Q17" s="339"/>
    </row>
    <row r="18" spans="1:17" ht="36" customHeight="1" thickBot="1" x14ac:dyDescent="0.35">
      <c r="A18" s="343"/>
      <c r="B18" s="343"/>
      <c r="C18" s="343"/>
      <c r="D18" s="338"/>
      <c r="E18" s="338"/>
      <c r="F18" s="344"/>
      <c r="G18" s="344"/>
      <c r="H18" s="338"/>
      <c r="I18" s="338"/>
      <c r="J18" s="338"/>
      <c r="K18" s="338"/>
      <c r="L18" s="338"/>
      <c r="M18" s="338"/>
      <c r="N18" s="338"/>
      <c r="O18" s="338"/>
      <c r="P18" s="339"/>
      <c r="Q18" s="339"/>
    </row>
    <row r="19" spans="1:17" ht="36" customHeight="1" thickBot="1" x14ac:dyDescent="0.35">
      <c r="A19" s="343"/>
      <c r="B19" s="343"/>
      <c r="C19" s="343"/>
      <c r="D19" s="338"/>
      <c r="E19" s="338"/>
      <c r="F19" s="344"/>
      <c r="G19" s="344"/>
      <c r="H19" s="338"/>
      <c r="I19" s="338"/>
      <c r="J19" s="338"/>
      <c r="K19" s="338"/>
      <c r="L19" s="338"/>
      <c r="M19" s="338"/>
      <c r="N19" s="338"/>
      <c r="O19" s="338"/>
      <c r="P19" s="339"/>
      <c r="Q19" s="339"/>
    </row>
    <row r="20" spans="1:17" ht="36" customHeight="1" thickBot="1" x14ac:dyDescent="0.35">
      <c r="A20" s="343"/>
      <c r="B20" s="343"/>
      <c r="C20" s="343"/>
      <c r="D20" s="338"/>
      <c r="E20" s="338"/>
      <c r="F20" s="344"/>
      <c r="G20" s="344"/>
      <c r="H20" s="338"/>
      <c r="I20" s="338"/>
      <c r="J20" s="338"/>
      <c r="K20" s="338"/>
      <c r="L20" s="338"/>
      <c r="M20" s="338"/>
      <c r="N20" s="338"/>
      <c r="O20" s="338"/>
      <c r="P20" s="339"/>
      <c r="Q20" s="339"/>
    </row>
    <row r="21" spans="1:17" ht="36" customHeight="1" thickBot="1" x14ac:dyDescent="0.35">
      <c r="A21" s="343"/>
      <c r="B21" s="343"/>
      <c r="C21" s="343"/>
      <c r="D21" s="338"/>
      <c r="E21" s="338"/>
      <c r="F21" s="344"/>
      <c r="G21" s="344"/>
      <c r="H21" s="338"/>
      <c r="I21" s="338"/>
      <c r="J21" s="338"/>
      <c r="K21" s="338"/>
      <c r="L21" s="338"/>
      <c r="M21" s="338"/>
      <c r="N21" s="338"/>
      <c r="O21" s="338"/>
      <c r="P21" s="339"/>
      <c r="Q21" s="339"/>
    </row>
    <row r="22" spans="1:17" ht="36" customHeight="1" thickBot="1" x14ac:dyDescent="0.35">
      <c r="A22" s="343"/>
      <c r="B22" s="343"/>
      <c r="C22" s="343"/>
      <c r="D22" s="338"/>
      <c r="E22" s="338"/>
      <c r="F22" s="344"/>
      <c r="G22" s="344"/>
      <c r="H22" s="338"/>
      <c r="I22" s="338"/>
      <c r="J22" s="338"/>
      <c r="K22" s="338"/>
      <c r="L22" s="338"/>
      <c r="M22" s="338"/>
      <c r="N22" s="338"/>
      <c r="O22" s="338"/>
      <c r="P22" s="339"/>
      <c r="Q22" s="339"/>
    </row>
    <row r="23" spans="1:17" ht="36" customHeight="1" thickBot="1" x14ac:dyDescent="0.35">
      <c r="A23" s="343"/>
      <c r="B23" s="343"/>
      <c r="C23" s="343"/>
      <c r="D23" s="338"/>
      <c r="E23" s="338"/>
      <c r="F23" s="344"/>
      <c r="G23" s="344"/>
      <c r="H23" s="338"/>
      <c r="I23" s="338"/>
      <c r="J23" s="338"/>
      <c r="K23" s="338"/>
      <c r="L23" s="338"/>
      <c r="M23" s="338"/>
      <c r="N23" s="338"/>
      <c r="O23" s="338"/>
      <c r="P23" s="339"/>
      <c r="Q23" s="339"/>
    </row>
    <row r="24" spans="1:17" ht="36" customHeight="1" thickBot="1" x14ac:dyDescent="0.35">
      <c r="A24" s="343"/>
      <c r="B24" s="343"/>
      <c r="C24" s="343"/>
      <c r="D24" s="338"/>
      <c r="E24" s="338"/>
      <c r="F24" s="344"/>
      <c r="G24" s="344"/>
      <c r="H24" s="338"/>
      <c r="I24" s="338"/>
      <c r="J24" s="338"/>
      <c r="K24" s="338"/>
      <c r="L24" s="338"/>
      <c r="M24" s="338"/>
      <c r="N24" s="338"/>
      <c r="O24" s="338"/>
      <c r="P24" s="339"/>
      <c r="Q24" s="339"/>
    </row>
    <row r="25" spans="1:17" ht="36" customHeight="1" thickBot="1" x14ac:dyDescent="0.35">
      <c r="A25" s="343"/>
      <c r="B25" s="343"/>
      <c r="C25" s="343"/>
      <c r="D25" s="338"/>
      <c r="E25" s="338"/>
      <c r="F25" s="344"/>
      <c r="G25" s="344"/>
      <c r="H25" s="338"/>
      <c r="I25" s="338"/>
      <c r="J25" s="338"/>
      <c r="K25" s="338"/>
      <c r="L25" s="338"/>
      <c r="M25" s="338"/>
      <c r="N25" s="338"/>
      <c r="O25" s="338"/>
      <c r="P25" s="339"/>
      <c r="Q25" s="339"/>
    </row>
    <row r="26" spans="1:17" ht="36" customHeight="1" thickBot="1" x14ac:dyDescent="0.35">
      <c r="A26" s="343"/>
      <c r="B26" s="343"/>
      <c r="C26" s="343"/>
      <c r="D26" s="338"/>
      <c r="E26" s="338"/>
      <c r="F26" s="344"/>
      <c r="G26" s="344"/>
      <c r="H26" s="338"/>
      <c r="I26" s="338"/>
      <c r="J26" s="338"/>
      <c r="K26" s="338"/>
      <c r="L26" s="338"/>
      <c r="M26" s="338"/>
      <c r="N26" s="338"/>
      <c r="O26" s="338"/>
      <c r="P26" s="339"/>
      <c r="Q26" s="339"/>
    </row>
    <row r="27" spans="1:17" ht="36" customHeight="1" thickBot="1" x14ac:dyDescent="0.35">
      <c r="A27" s="343"/>
      <c r="B27" s="343"/>
      <c r="C27" s="343"/>
      <c r="D27" s="338"/>
      <c r="E27" s="338"/>
      <c r="F27" s="344"/>
      <c r="G27" s="344"/>
      <c r="H27" s="338"/>
      <c r="I27" s="338"/>
      <c r="J27" s="338"/>
      <c r="K27" s="338"/>
      <c r="L27" s="338"/>
      <c r="M27" s="338"/>
      <c r="N27" s="338"/>
      <c r="O27" s="338"/>
      <c r="P27" s="339"/>
      <c r="Q27" s="339"/>
    </row>
    <row r="28" spans="1:17" ht="36" customHeight="1" thickBot="1" x14ac:dyDescent="0.35">
      <c r="A28" s="340"/>
      <c r="B28" s="340"/>
      <c r="C28" s="340"/>
      <c r="D28" s="340"/>
      <c r="E28" s="340"/>
      <c r="F28" s="341"/>
      <c r="G28" s="341"/>
      <c r="H28" s="340"/>
      <c r="I28" s="340"/>
      <c r="J28" s="340"/>
      <c r="K28" s="340"/>
      <c r="L28" s="340"/>
      <c r="M28" s="340"/>
      <c r="N28" s="340"/>
      <c r="O28" s="340"/>
      <c r="P28" s="342">
        <f>P9+P10+P11+P12+P13+P14+P15+P16+P17+P18+P19+P20+P21+P22+P23+P24+P25+P26+P27</f>
        <v>0</v>
      </c>
      <c r="Q28" s="342"/>
    </row>
    <row r="29" spans="1:17" ht="18" customHeight="1" thickTop="1" x14ac:dyDescent="0.3">
      <c r="A29" s="203"/>
      <c r="B29" s="204"/>
      <c r="C29" s="176"/>
      <c r="D29" s="176"/>
      <c r="E29" s="176"/>
      <c r="F29" s="176"/>
      <c r="G29" s="205"/>
      <c r="H29" s="176"/>
      <c r="I29" s="176"/>
      <c r="J29" s="176"/>
      <c r="L29" s="176"/>
      <c r="M29" s="176"/>
      <c r="N29" s="180"/>
      <c r="O29" s="206"/>
      <c r="P29" s="176"/>
      <c r="Q29" s="207"/>
    </row>
    <row r="30" spans="1:17" ht="23.25" customHeight="1" x14ac:dyDescent="0.3">
      <c r="A30" s="348" t="s">
        <v>128</v>
      </c>
      <c r="B30" s="349"/>
      <c r="C30" s="349"/>
      <c r="D30" s="349"/>
      <c r="E30" s="349"/>
      <c r="F30" s="349"/>
      <c r="G30" s="349"/>
      <c r="H30" s="349"/>
      <c r="I30" s="349"/>
      <c r="J30" s="349"/>
      <c r="K30" s="349"/>
      <c r="L30" s="349"/>
      <c r="M30" s="349"/>
      <c r="N30" s="349"/>
      <c r="O30" s="349"/>
      <c r="P30" s="349"/>
      <c r="Q30" s="350"/>
    </row>
    <row r="31" spans="1:17" ht="15.75" customHeight="1" x14ac:dyDescent="0.3">
      <c r="A31" s="348"/>
      <c r="B31" s="349"/>
      <c r="C31" s="349"/>
      <c r="D31" s="349"/>
      <c r="E31" s="349"/>
      <c r="F31" s="349"/>
      <c r="G31" s="349"/>
      <c r="H31" s="349"/>
      <c r="I31" s="349"/>
      <c r="J31" s="349"/>
      <c r="K31" s="349"/>
      <c r="L31" s="349"/>
      <c r="M31" s="349"/>
      <c r="N31" s="349"/>
      <c r="O31" s="349"/>
      <c r="P31" s="349"/>
      <c r="Q31" s="350"/>
    </row>
    <row r="32" spans="1:17" ht="15.75" customHeight="1" x14ac:dyDescent="0.3">
      <c r="A32" s="348"/>
      <c r="B32" s="349"/>
      <c r="C32" s="349"/>
      <c r="D32" s="349"/>
      <c r="E32" s="349"/>
      <c r="F32" s="349"/>
      <c r="G32" s="349"/>
      <c r="H32" s="349"/>
      <c r="I32" s="349"/>
      <c r="J32" s="349"/>
      <c r="K32" s="349"/>
      <c r="L32" s="349"/>
      <c r="M32" s="349"/>
      <c r="N32" s="349"/>
      <c r="O32" s="349"/>
      <c r="P32" s="349"/>
      <c r="Q32" s="350"/>
    </row>
    <row r="33" spans="1:17" ht="15.75" customHeight="1" x14ac:dyDescent="0.3">
      <c r="A33" s="348"/>
      <c r="B33" s="349"/>
      <c r="C33" s="349"/>
      <c r="D33" s="349"/>
      <c r="E33" s="349"/>
      <c r="F33" s="349"/>
      <c r="G33" s="349"/>
      <c r="H33" s="349"/>
      <c r="I33" s="349"/>
      <c r="J33" s="349"/>
      <c r="K33" s="349"/>
      <c r="L33" s="349"/>
      <c r="M33" s="349"/>
      <c r="N33" s="349"/>
      <c r="O33" s="349"/>
      <c r="P33" s="349"/>
      <c r="Q33" s="350"/>
    </row>
    <row r="34" spans="1:17" x14ac:dyDescent="0.3">
      <c r="C34" s="208"/>
      <c r="D34" s="208"/>
      <c r="E34" s="208"/>
      <c r="F34" s="208"/>
      <c r="G34" s="208"/>
      <c r="H34" s="208"/>
      <c r="I34" s="208"/>
      <c r="J34" s="208"/>
      <c r="K34" s="208"/>
      <c r="L34" s="208"/>
      <c r="Q34" s="179"/>
    </row>
    <row r="35" spans="1:17" ht="24" customHeight="1" x14ac:dyDescent="0.3">
      <c r="A35" s="351" t="s">
        <v>129</v>
      </c>
      <c r="B35" s="352"/>
      <c r="C35" s="352"/>
      <c r="D35" s="352"/>
      <c r="E35" s="352"/>
      <c r="F35" s="352"/>
      <c r="G35" s="352"/>
      <c r="H35" s="352"/>
      <c r="I35" s="352"/>
      <c r="J35" s="352"/>
      <c r="Q35" s="179"/>
    </row>
    <row r="36" spans="1:17" x14ac:dyDescent="0.3">
      <c r="Q36" s="179"/>
    </row>
    <row r="37" spans="1:17" ht="18" customHeight="1" x14ac:dyDescent="0.3">
      <c r="A37" s="353" t="s">
        <v>42</v>
      </c>
      <c r="B37" s="354"/>
      <c r="C37" s="354"/>
      <c r="D37" s="354"/>
      <c r="E37" s="354"/>
      <c r="F37" s="354"/>
      <c r="G37" s="354"/>
      <c r="H37" s="354"/>
      <c r="I37" s="354"/>
      <c r="J37" s="354"/>
      <c r="K37" s="354"/>
      <c r="L37" s="354"/>
      <c r="M37" s="354"/>
      <c r="N37" s="354"/>
      <c r="O37" s="354"/>
      <c r="P37" s="354"/>
      <c r="Q37" s="355"/>
    </row>
    <row r="38" spans="1:17" ht="18" customHeight="1" x14ac:dyDescent="0.3">
      <c r="A38" s="353"/>
      <c r="B38" s="354"/>
      <c r="C38" s="354"/>
      <c r="D38" s="354"/>
      <c r="E38" s="354"/>
      <c r="F38" s="354"/>
      <c r="G38" s="354"/>
      <c r="H38" s="354"/>
      <c r="I38" s="354"/>
      <c r="J38" s="354"/>
      <c r="K38" s="354"/>
      <c r="L38" s="354"/>
      <c r="M38" s="354"/>
      <c r="N38" s="354"/>
      <c r="O38" s="354"/>
      <c r="P38" s="354"/>
      <c r="Q38" s="355"/>
    </row>
    <row r="39" spans="1:17" ht="18" customHeight="1" x14ac:dyDescent="0.3">
      <c r="A39" s="353"/>
      <c r="B39" s="354"/>
      <c r="C39" s="354"/>
      <c r="D39" s="354"/>
      <c r="E39" s="354"/>
      <c r="F39" s="354"/>
      <c r="G39" s="354"/>
      <c r="H39" s="354"/>
      <c r="I39" s="354"/>
      <c r="J39" s="354"/>
      <c r="K39" s="354"/>
      <c r="L39" s="354"/>
      <c r="M39" s="354"/>
      <c r="N39" s="354"/>
      <c r="O39" s="354"/>
      <c r="P39" s="354"/>
      <c r="Q39" s="355"/>
    </row>
    <row r="40" spans="1:17" ht="18" customHeight="1" x14ac:dyDescent="0.3">
      <c r="A40" s="353"/>
      <c r="B40" s="354"/>
      <c r="C40" s="354"/>
      <c r="D40" s="354"/>
      <c r="E40" s="354"/>
      <c r="F40" s="354"/>
      <c r="G40" s="354"/>
      <c r="H40" s="354"/>
      <c r="I40" s="354"/>
      <c r="J40" s="354"/>
      <c r="K40" s="354"/>
      <c r="L40" s="354"/>
      <c r="M40" s="354"/>
      <c r="N40" s="354"/>
      <c r="O40" s="354"/>
      <c r="P40" s="354"/>
      <c r="Q40" s="355"/>
    </row>
    <row r="41" spans="1:17" ht="18" customHeight="1" thickBot="1" x14ac:dyDescent="0.45">
      <c r="A41" s="209"/>
      <c r="B41" s="210"/>
      <c r="C41" s="211"/>
      <c r="D41" s="211"/>
      <c r="E41" s="211"/>
      <c r="F41" s="211"/>
      <c r="G41" s="211"/>
      <c r="H41" s="211"/>
      <c r="I41" s="211"/>
      <c r="J41" s="211"/>
      <c r="K41" s="211"/>
      <c r="L41" s="211"/>
      <c r="M41" s="210"/>
      <c r="N41" s="210"/>
      <c r="O41" s="210"/>
      <c r="P41" s="210"/>
      <c r="Q41" s="212"/>
    </row>
    <row r="42" spans="1:17" x14ac:dyDescent="0.3">
      <c r="A42" s="177"/>
    </row>
    <row r="43" spans="1:17" ht="18" x14ac:dyDescent="0.35">
      <c r="A43" s="181"/>
      <c r="M43" s="182"/>
    </row>
    <row r="44" spans="1:17" x14ac:dyDescent="0.3">
      <c r="A44" s="178" t="s">
        <v>163</v>
      </c>
    </row>
    <row r="45" spans="1:17" x14ac:dyDescent="0.3">
      <c r="A45" s="178" t="s">
        <v>164</v>
      </c>
    </row>
  </sheetData>
  <mergeCells count="176">
    <mergeCell ref="A30:Q33"/>
    <mergeCell ref="A35:J35"/>
    <mergeCell ref="A37:Q40"/>
    <mergeCell ref="F8:G8"/>
    <mergeCell ref="H8:I8"/>
    <mergeCell ref="L8:M8"/>
    <mergeCell ref="N8:O8"/>
    <mergeCell ref="P8:Q8"/>
    <mergeCell ref="A2:M2"/>
    <mergeCell ref="B3:E3"/>
    <mergeCell ref="M3:P3"/>
    <mergeCell ref="B5:E5"/>
    <mergeCell ref="M5:P5"/>
    <mergeCell ref="A8:C8"/>
    <mergeCell ref="D8:E8"/>
    <mergeCell ref="L9:M9"/>
    <mergeCell ref="N9:O9"/>
    <mergeCell ref="P9:Q9"/>
    <mergeCell ref="A10:C10"/>
    <mergeCell ref="D10:E10"/>
    <mergeCell ref="F10:G10"/>
    <mergeCell ref="H10:I10"/>
    <mergeCell ref="J10:K10"/>
    <mergeCell ref="L10:M10"/>
    <mergeCell ref="N10:O10"/>
    <mergeCell ref="P10:Q10"/>
    <mergeCell ref="A9:C9"/>
    <mergeCell ref="D9:E9"/>
    <mergeCell ref="F9:G9"/>
    <mergeCell ref="H9:I9"/>
    <mergeCell ref="J9:K9"/>
    <mergeCell ref="P11:Q11"/>
    <mergeCell ref="A12:C12"/>
    <mergeCell ref="D12:E12"/>
    <mergeCell ref="F12:G12"/>
    <mergeCell ref="H12:I12"/>
    <mergeCell ref="J12:K12"/>
    <mergeCell ref="L12:M12"/>
    <mergeCell ref="N12:O12"/>
    <mergeCell ref="P12:Q12"/>
    <mergeCell ref="F11:G11"/>
    <mergeCell ref="H11:I11"/>
    <mergeCell ref="J11:K11"/>
    <mergeCell ref="L11:M11"/>
    <mergeCell ref="N11:O11"/>
    <mergeCell ref="A11:C11"/>
    <mergeCell ref="D11:E11"/>
    <mergeCell ref="P13:Q13"/>
    <mergeCell ref="A14:C14"/>
    <mergeCell ref="D14:E14"/>
    <mergeCell ref="F14:G14"/>
    <mergeCell ref="H14:I14"/>
    <mergeCell ref="J14:K14"/>
    <mergeCell ref="L14:M14"/>
    <mergeCell ref="N14:O14"/>
    <mergeCell ref="P14:Q14"/>
    <mergeCell ref="F13:G13"/>
    <mergeCell ref="H13:I13"/>
    <mergeCell ref="J13:K13"/>
    <mergeCell ref="L13:M13"/>
    <mergeCell ref="N13:O13"/>
    <mergeCell ref="A13:C13"/>
    <mergeCell ref="D13:E13"/>
    <mergeCell ref="L15:M15"/>
    <mergeCell ref="N15:O15"/>
    <mergeCell ref="P15:Q15"/>
    <mergeCell ref="A16:C16"/>
    <mergeCell ref="D16:E16"/>
    <mergeCell ref="F16:G16"/>
    <mergeCell ref="H16:I16"/>
    <mergeCell ref="J16:K16"/>
    <mergeCell ref="L16:M16"/>
    <mergeCell ref="N16:O16"/>
    <mergeCell ref="P16:Q16"/>
    <mergeCell ref="A15:C15"/>
    <mergeCell ref="D15:E15"/>
    <mergeCell ref="F15:G15"/>
    <mergeCell ref="H15:I15"/>
    <mergeCell ref="J15:K15"/>
    <mergeCell ref="L17:M17"/>
    <mergeCell ref="N17:O17"/>
    <mergeCell ref="P17:Q17"/>
    <mergeCell ref="A18:C18"/>
    <mergeCell ref="D18:E18"/>
    <mergeCell ref="F18:G18"/>
    <mergeCell ref="H18:I18"/>
    <mergeCell ref="J18:K18"/>
    <mergeCell ref="L18:M18"/>
    <mergeCell ref="N18:O18"/>
    <mergeCell ref="P18:Q18"/>
    <mergeCell ref="A17:C17"/>
    <mergeCell ref="D17:E17"/>
    <mergeCell ref="F17:G17"/>
    <mergeCell ref="H17:I17"/>
    <mergeCell ref="J17:K17"/>
    <mergeCell ref="L19:M19"/>
    <mergeCell ref="N19:O19"/>
    <mergeCell ref="P19:Q19"/>
    <mergeCell ref="A20:C20"/>
    <mergeCell ref="D20:E20"/>
    <mergeCell ref="F20:G20"/>
    <mergeCell ref="H20:I20"/>
    <mergeCell ref="J20:K20"/>
    <mergeCell ref="L20:M20"/>
    <mergeCell ref="N20:O20"/>
    <mergeCell ref="P20:Q20"/>
    <mergeCell ref="A19:C19"/>
    <mergeCell ref="D19:E19"/>
    <mergeCell ref="F19:G19"/>
    <mergeCell ref="H19:I19"/>
    <mergeCell ref="J19:K19"/>
    <mergeCell ref="L21:M21"/>
    <mergeCell ref="N21:O21"/>
    <mergeCell ref="P21:Q21"/>
    <mergeCell ref="A22:C22"/>
    <mergeCell ref="D22:E22"/>
    <mergeCell ref="F22:G22"/>
    <mergeCell ref="H22:I22"/>
    <mergeCell ref="J22:K22"/>
    <mergeCell ref="L22:M22"/>
    <mergeCell ref="N22:O22"/>
    <mergeCell ref="P22:Q22"/>
    <mergeCell ref="A21:C21"/>
    <mergeCell ref="D21:E21"/>
    <mergeCell ref="F21:G21"/>
    <mergeCell ref="H21:I21"/>
    <mergeCell ref="J21:K21"/>
    <mergeCell ref="N23:O23"/>
    <mergeCell ref="P23:Q23"/>
    <mergeCell ref="A24:C24"/>
    <mergeCell ref="D24:E24"/>
    <mergeCell ref="F24:G24"/>
    <mergeCell ref="H24:I24"/>
    <mergeCell ref="J24:K24"/>
    <mergeCell ref="L24:M24"/>
    <mergeCell ref="N24:O24"/>
    <mergeCell ref="P24:Q24"/>
    <mergeCell ref="A23:C23"/>
    <mergeCell ref="D23:E23"/>
    <mergeCell ref="F23:G23"/>
    <mergeCell ref="H23:I23"/>
    <mergeCell ref="J23:K23"/>
    <mergeCell ref="L23:M23"/>
    <mergeCell ref="N26:O26"/>
    <mergeCell ref="P26:Q26"/>
    <mergeCell ref="F25:G25"/>
    <mergeCell ref="H25:I25"/>
    <mergeCell ref="J25:K25"/>
    <mergeCell ref="L25:M25"/>
    <mergeCell ref="N25:O25"/>
    <mergeCell ref="A25:C25"/>
    <mergeCell ref="D25:E25"/>
    <mergeCell ref="B4:E4"/>
    <mergeCell ref="L27:M27"/>
    <mergeCell ref="N27:O27"/>
    <mergeCell ref="P27:Q27"/>
    <mergeCell ref="A28:C28"/>
    <mergeCell ref="D28:E28"/>
    <mergeCell ref="F28:G28"/>
    <mergeCell ref="H28:I28"/>
    <mergeCell ref="J28:K28"/>
    <mergeCell ref="L28:M28"/>
    <mergeCell ref="N28:O28"/>
    <mergeCell ref="P28:Q28"/>
    <mergeCell ref="A27:C27"/>
    <mergeCell ref="D27:E27"/>
    <mergeCell ref="F27:G27"/>
    <mergeCell ref="H27:I27"/>
    <mergeCell ref="J27:K27"/>
    <mergeCell ref="P25:Q25"/>
    <mergeCell ref="A26:C26"/>
    <mergeCell ref="D26:E26"/>
    <mergeCell ref="F26:G26"/>
    <mergeCell ref="H26:I26"/>
    <mergeCell ref="J26:K26"/>
    <mergeCell ref="L26:M26"/>
  </mergeCells>
  <printOptions horizontalCentered="1"/>
  <pageMargins left="0" right="0" top="0.5" bottom="0" header="0" footer="0"/>
  <pageSetup scale="42"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58"/>
  <sheetViews>
    <sheetView showGridLines="0" view="pageBreakPreview" topLeftCell="A17" zoomScale="60" zoomScaleNormal="90" workbookViewId="0">
      <selection activeCell="U9" sqref="U9"/>
    </sheetView>
  </sheetViews>
  <sheetFormatPr defaultColWidth="8.88671875" defaultRowHeight="13.2" x14ac:dyDescent="0.25"/>
  <cols>
    <col min="1" max="1" width="17.6640625" style="3" customWidth="1"/>
    <col min="2" max="3" width="12.6640625" style="3" customWidth="1"/>
    <col min="4" max="4" width="9.6640625" style="3" customWidth="1"/>
    <col min="5" max="5" width="5.33203125" style="3" customWidth="1"/>
    <col min="6" max="6" width="8.88671875" style="3" customWidth="1"/>
    <col min="7" max="7" width="11.6640625" style="3" customWidth="1"/>
    <col min="8" max="8" width="9.6640625" style="3" customWidth="1"/>
    <col min="9" max="9" width="7.6640625" style="1" customWidth="1"/>
    <col min="10" max="10" width="14.88671875" style="3" customWidth="1"/>
    <col min="11" max="11" width="16.6640625" style="3" customWidth="1"/>
    <col min="12" max="12" width="7.6640625" style="3" customWidth="1"/>
    <col min="13" max="13" width="14.6640625" style="3" customWidth="1"/>
    <col min="14" max="14" width="16.6640625" style="3" customWidth="1"/>
    <col min="15" max="15" width="20.5546875" style="1" customWidth="1"/>
    <col min="16" max="16" width="16.6640625" style="3" customWidth="1"/>
    <col min="17" max="17" width="8.88671875" style="3" hidden="1" customWidth="1"/>
    <col min="18" max="16384" width="8.88671875" style="3"/>
  </cols>
  <sheetData>
    <row r="1" spans="1:16" ht="21" customHeight="1" x14ac:dyDescent="0.4">
      <c r="A1" s="36"/>
      <c r="B1" s="36"/>
      <c r="C1" s="37"/>
      <c r="D1" s="404" t="s">
        <v>43</v>
      </c>
      <c r="E1" s="405"/>
      <c r="F1" s="405"/>
      <c r="G1" s="405"/>
      <c r="H1" s="405"/>
      <c r="I1" s="405"/>
      <c r="J1" s="405"/>
      <c r="K1" s="405"/>
      <c r="L1" s="405"/>
      <c r="M1" s="405"/>
      <c r="N1" s="99"/>
      <c r="O1" s="99"/>
      <c r="P1" s="100"/>
    </row>
    <row r="2" spans="1:16" ht="21" customHeight="1" x14ac:dyDescent="0.4">
      <c r="A2" s="36"/>
      <c r="B2" s="36"/>
      <c r="C2" s="37"/>
      <c r="D2" s="37"/>
      <c r="E2" s="37"/>
      <c r="F2" s="418" t="s">
        <v>44</v>
      </c>
      <c r="G2" s="296"/>
      <c r="H2" s="296"/>
      <c r="I2" s="296"/>
      <c r="J2" s="296"/>
      <c r="K2" s="296"/>
      <c r="L2" s="296"/>
      <c r="M2" s="101"/>
      <c r="N2" s="101"/>
      <c r="O2" s="37"/>
      <c r="P2" s="37"/>
    </row>
    <row r="3" spans="1:16" ht="21" customHeight="1" x14ac:dyDescent="0.3">
      <c r="A3" s="38"/>
      <c r="B3" s="39"/>
      <c r="C3" s="37"/>
      <c r="D3" s="37"/>
      <c r="E3" s="37"/>
      <c r="F3" s="411" t="s">
        <v>45</v>
      </c>
      <c r="G3" s="296"/>
      <c r="H3" s="296"/>
      <c r="I3" s="296"/>
      <c r="J3" s="296"/>
      <c r="K3" s="296"/>
      <c r="L3" s="296"/>
      <c r="M3" s="102"/>
      <c r="N3" s="102"/>
      <c r="O3" s="37"/>
      <c r="P3" s="37"/>
    </row>
    <row r="4" spans="1:16" s="4" customFormat="1" ht="27" customHeight="1" x14ac:dyDescent="0.4">
      <c r="A4" s="419" t="s">
        <v>46</v>
      </c>
      <c r="B4" s="420"/>
      <c r="C4" s="421">
        <f>+'Daily Travel Summary'!A15</f>
        <v>0</v>
      </c>
      <c r="D4" s="422"/>
      <c r="E4" s="422"/>
      <c r="F4" s="422"/>
      <c r="G4" s="422"/>
      <c r="H4" s="422"/>
      <c r="I4" s="115"/>
      <c r="J4" s="103"/>
      <c r="M4" s="425"/>
      <c r="N4" s="426"/>
    </row>
    <row r="5" spans="1:16" s="4" customFormat="1" ht="27" customHeight="1" x14ac:dyDescent="0.4">
      <c r="A5" s="171" t="s">
        <v>41</v>
      </c>
      <c r="B5" s="41"/>
      <c r="C5" s="423"/>
      <c r="D5" s="424"/>
      <c r="E5" s="424"/>
      <c r="F5" s="424"/>
      <c r="G5" s="424"/>
      <c r="H5" s="424"/>
      <c r="I5" s="116"/>
      <c r="J5" s="116"/>
      <c r="K5" s="40"/>
      <c r="L5" s="40"/>
      <c r="M5" s="41"/>
      <c r="N5" s="42" t="s">
        <v>0</v>
      </c>
      <c r="O5" s="43"/>
      <c r="P5" s="44"/>
    </row>
    <row r="6" spans="1:16" s="4" customFormat="1" ht="15" customHeight="1" thickBot="1" x14ac:dyDescent="0.3">
      <c r="A6" s="45"/>
      <c r="B6" s="141"/>
      <c r="C6" s="141"/>
      <c r="D6" s="141"/>
      <c r="E6" s="141"/>
      <c r="F6" s="40"/>
      <c r="G6" s="40"/>
      <c r="H6" s="40"/>
      <c r="I6" s="46"/>
      <c r="J6" s="40"/>
      <c r="K6" s="40"/>
      <c r="L6" s="41"/>
      <c r="M6" s="41"/>
      <c r="N6" s="47"/>
      <c r="O6" s="47"/>
      <c r="P6" s="36"/>
    </row>
    <row r="7" spans="1:16" ht="27" customHeight="1" thickTop="1" x14ac:dyDescent="0.4">
      <c r="A7" s="151"/>
      <c r="B7" s="412" t="s">
        <v>47</v>
      </c>
      <c r="C7" s="413"/>
      <c r="D7" s="413"/>
      <c r="E7" s="413"/>
      <c r="F7" s="413"/>
      <c r="G7" s="413"/>
      <c r="H7" s="414"/>
      <c r="I7" s="406" t="s">
        <v>48</v>
      </c>
      <c r="J7" s="407"/>
      <c r="K7" s="408"/>
      <c r="L7" s="406" t="s">
        <v>49</v>
      </c>
      <c r="M7" s="409"/>
      <c r="N7" s="410"/>
      <c r="O7" s="406" t="s">
        <v>50</v>
      </c>
      <c r="P7" s="410"/>
    </row>
    <row r="8" spans="1:16" ht="27" customHeight="1" x14ac:dyDescent="0.3">
      <c r="A8" s="152"/>
      <c r="B8" s="415"/>
      <c r="C8" s="416"/>
      <c r="D8" s="416"/>
      <c r="E8" s="416"/>
      <c r="F8" s="416"/>
      <c r="G8" s="416"/>
      <c r="H8" s="417"/>
      <c r="I8" s="48"/>
      <c r="J8" s="49" t="s">
        <v>51</v>
      </c>
      <c r="K8" s="49" t="s">
        <v>52</v>
      </c>
      <c r="L8" s="48"/>
      <c r="M8" s="49" t="s">
        <v>51</v>
      </c>
      <c r="N8" s="49" t="s">
        <v>52</v>
      </c>
      <c r="O8" s="49" t="s">
        <v>53</v>
      </c>
      <c r="P8" s="50" t="s">
        <v>54</v>
      </c>
    </row>
    <row r="9" spans="1:16" ht="33" customHeight="1" x14ac:dyDescent="0.35">
      <c r="A9" s="150" t="s">
        <v>55</v>
      </c>
      <c r="B9" s="96" t="s">
        <v>56</v>
      </c>
      <c r="C9" s="394"/>
      <c r="D9" s="395"/>
      <c r="E9" s="96" t="s">
        <v>57</v>
      </c>
      <c r="F9" s="378"/>
      <c r="G9" s="378"/>
      <c r="H9" s="379"/>
      <c r="I9" s="51" t="s">
        <v>58</v>
      </c>
      <c r="J9" s="29"/>
      <c r="K9" s="29"/>
      <c r="L9" s="52" t="s">
        <v>59</v>
      </c>
      <c r="M9" s="167"/>
      <c r="N9" s="31"/>
      <c r="O9" s="110"/>
      <c r="P9" s="29"/>
    </row>
    <row r="10" spans="1:16" ht="33" customHeight="1" x14ac:dyDescent="0.35">
      <c r="A10" s="148" t="s">
        <v>60</v>
      </c>
      <c r="B10" s="56" t="s">
        <v>61</v>
      </c>
      <c r="C10" s="376"/>
      <c r="D10" s="391"/>
      <c r="E10" s="392" t="s">
        <v>62</v>
      </c>
      <c r="F10" s="393"/>
      <c r="G10" s="376"/>
      <c r="H10" s="377"/>
      <c r="I10" s="51" t="s">
        <v>63</v>
      </c>
      <c r="J10" s="30"/>
      <c r="K10" s="30"/>
      <c r="L10" s="53" t="s">
        <v>64</v>
      </c>
      <c r="M10" s="31"/>
      <c r="N10" s="31"/>
      <c r="O10" s="190"/>
      <c r="P10" s="30"/>
    </row>
    <row r="11" spans="1:16" ht="33" customHeight="1" x14ac:dyDescent="0.35">
      <c r="A11" s="54" t="s">
        <v>65</v>
      </c>
      <c r="B11" s="400"/>
      <c r="C11" s="401"/>
      <c r="D11" s="55" t="s">
        <v>66</v>
      </c>
      <c r="E11" s="398"/>
      <c r="F11" s="399"/>
      <c r="G11" s="399"/>
      <c r="H11" s="55" t="s">
        <v>67</v>
      </c>
      <c r="I11" s="437"/>
      <c r="J11" s="438"/>
      <c r="K11" s="439"/>
      <c r="L11" s="53" t="s">
        <v>68</v>
      </c>
      <c r="M11" s="31"/>
      <c r="N11" s="30"/>
      <c r="O11" s="190"/>
      <c r="P11" s="29"/>
    </row>
    <row r="12" spans="1:16" ht="33" customHeight="1" x14ac:dyDescent="0.4">
      <c r="A12" s="56" t="s">
        <v>69</v>
      </c>
      <c r="B12" s="400"/>
      <c r="C12" s="434"/>
      <c r="D12" s="158" t="s">
        <v>66</v>
      </c>
      <c r="E12" s="398"/>
      <c r="F12" s="399"/>
      <c r="G12" s="399"/>
      <c r="H12" s="57" t="s">
        <v>67</v>
      </c>
      <c r="I12" s="440"/>
      <c r="J12" s="441"/>
      <c r="K12" s="442"/>
      <c r="L12" s="58" t="s">
        <v>70</v>
      </c>
      <c r="M12" s="163">
        <f>SUM(M9:M11)</f>
        <v>0</v>
      </c>
      <c r="N12" s="164">
        <f>SUM(N9:N11)</f>
        <v>0</v>
      </c>
      <c r="O12" s="190"/>
      <c r="P12" s="32"/>
    </row>
    <row r="13" spans="1:16" ht="17.399999999999999" customHeight="1" x14ac:dyDescent="0.25">
      <c r="A13" s="386" t="s">
        <v>71</v>
      </c>
      <c r="B13" s="387"/>
      <c r="C13" s="388"/>
      <c r="D13" s="403"/>
      <c r="E13" s="368" t="s">
        <v>72</v>
      </c>
      <c r="F13" s="396">
        <v>0.67</v>
      </c>
      <c r="G13" s="368" t="s">
        <v>73</v>
      </c>
      <c r="H13" s="383"/>
      <c r="I13" s="370" t="s">
        <v>74</v>
      </c>
      <c r="J13" s="374">
        <f>ROUND(IF(D13*F13=" ",0,D13*F13),2)</f>
        <v>0</v>
      </c>
      <c r="K13" s="402"/>
      <c r="L13" s="370" t="s">
        <v>75</v>
      </c>
      <c r="M13" s="372"/>
      <c r="N13" s="372"/>
      <c r="O13" s="445"/>
      <c r="P13" s="372"/>
    </row>
    <row r="14" spans="1:16" ht="17.399999999999999" customHeight="1" x14ac:dyDescent="0.25">
      <c r="A14" s="389"/>
      <c r="B14" s="390"/>
      <c r="C14" s="390"/>
      <c r="D14" s="369"/>
      <c r="E14" s="369"/>
      <c r="F14" s="397"/>
      <c r="G14" s="369"/>
      <c r="H14" s="384"/>
      <c r="I14" s="371"/>
      <c r="J14" s="375"/>
      <c r="K14" s="375"/>
      <c r="L14" s="371"/>
      <c r="M14" s="373"/>
      <c r="N14" s="373"/>
      <c r="O14" s="446"/>
      <c r="P14" s="373"/>
    </row>
    <row r="15" spans="1:16" ht="33" customHeight="1" thickBot="1" x14ac:dyDescent="0.45">
      <c r="A15" s="59" t="s">
        <v>76</v>
      </c>
      <c r="B15" s="380"/>
      <c r="C15" s="381"/>
      <c r="D15" s="381"/>
      <c r="E15" s="381"/>
      <c r="F15" s="381"/>
      <c r="G15" s="381"/>
      <c r="H15" s="382"/>
      <c r="I15" s="60" t="s">
        <v>77</v>
      </c>
      <c r="J15" s="61">
        <f>SUM(J9:J14)</f>
        <v>0</v>
      </c>
      <c r="K15" s="61">
        <f>SUM(K9:K13)</f>
        <v>0</v>
      </c>
      <c r="L15" s="60" t="s">
        <v>77</v>
      </c>
      <c r="M15" s="62">
        <f>SUM(M12:M13)</f>
        <v>0</v>
      </c>
      <c r="N15" s="62">
        <f>SUM(N12:N13)</f>
        <v>0</v>
      </c>
      <c r="O15" s="113" t="s">
        <v>77</v>
      </c>
      <c r="P15" s="62">
        <f>SUM(P9:P13)</f>
        <v>0</v>
      </c>
    </row>
    <row r="16" spans="1:16" ht="33" customHeight="1" thickTop="1" x14ac:dyDescent="0.35">
      <c r="A16" s="150" t="s">
        <v>55</v>
      </c>
      <c r="B16" s="96" t="s">
        <v>56</v>
      </c>
      <c r="C16" s="394"/>
      <c r="D16" s="395"/>
      <c r="E16" s="96" t="s">
        <v>57</v>
      </c>
      <c r="F16" s="378"/>
      <c r="G16" s="378"/>
      <c r="H16" s="379"/>
      <c r="I16" s="51" t="s">
        <v>58</v>
      </c>
      <c r="J16" s="29"/>
      <c r="K16" s="29"/>
      <c r="L16" s="53" t="s">
        <v>59</v>
      </c>
      <c r="M16" s="167"/>
      <c r="N16" s="31"/>
      <c r="O16" s="117"/>
      <c r="P16" s="29"/>
    </row>
    <row r="17" spans="1:16" ht="33" customHeight="1" x14ac:dyDescent="0.35">
      <c r="A17" s="148" t="s">
        <v>60</v>
      </c>
      <c r="B17" s="56" t="s">
        <v>61</v>
      </c>
      <c r="C17" s="376"/>
      <c r="D17" s="391"/>
      <c r="E17" s="392" t="s">
        <v>62</v>
      </c>
      <c r="F17" s="393"/>
      <c r="G17" s="376"/>
      <c r="H17" s="377"/>
      <c r="I17" s="51" t="s">
        <v>63</v>
      </c>
      <c r="J17" s="29"/>
      <c r="K17" s="29"/>
      <c r="L17" s="53" t="s">
        <v>64</v>
      </c>
      <c r="M17" s="31"/>
      <c r="N17" s="31"/>
      <c r="O17" s="117"/>
      <c r="P17" s="29"/>
    </row>
    <row r="18" spans="1:16" ht="33" customHeight="1" x14ac:dyDescent="0.35">
      <c r="A18" s="54" t="s">
        <v>65</v>
      </c>
      <c r="B18" s="400"/>
      <c r="C18" s="401"/>
      <c r="D18" s="55" t="s">
        <v>66</v>
      </c>
      <c r="E18" s="398"/>
      <c r="F18" s="399"/>
      <c r="G18" s="399"/>
      <c r="H18" s="55" t="s">
        <v>67</v>
      </c>
      <c r="I18" s="427"/>
      <c r="J18" s="428"/>
      <c r="K18" s="429"/>
      <c r="L18" s="53" t="s">
        <v>68</v>
      </c>
      <c r="M18" s="31"/>
      <c r="N18" s="30"/>
      <c r="O18" s="117"/>
      <c r="P18" s="29"/>
    </row>
    <row r="19" spans="1:16" ht="33" customHeight="1" x14ac:dyDescent="0.4">
      <c r="A19" s="56" t="s">
        <v>69</v>
      </c>
      <c r="B19" s="400"/>
      <c r="C19" s="434"/>
      <c r="D19" s="57" t="s">
        <v>66</v>
      </c>
      <c r="E19" s="398"/>
      <c r="F19" s="399"/>
      <c r="G19" s="399"/>
      <c r="H19" s="57" t="s">
        <v>67</v>
      </c>
      <c r="I19" s="427"/>
      <c r="J19" s="428"/>
      <c r="K19" s="430"/>
      <c r="L19" s="58" t="s">
        <v>70</v>
      </c>
      <c r="M19" s="163">
        <f>SUM(M16:M18)</f>
        <v>0</v>
      </c>
      <c r="N19" s="164">
        <f>SUM(N16:N18)</f>
        <v>0</v>
      </c>
      <c r="O19" s="117"/>
      <c r="P19" s="32"/>
    </row>
    <row r="20" spans="1:16" ht="17.7" customHeight="1" x14ac:dyDescent="0.35">
      <c r="A20" s="386" t="s">
        <v>71</v>
      </c>
      <c r="B20" s="431"/>
      <c r="C20" s="431"/>
      <c r="D20" s="403"/>
      <c r="E20" s="368" t="s">
        <v>72</v>
      </c>
      <c r="F20" s="396">
        <v>0.67</v>
      </c>
      <c r="G20" s="368" t="s">
        <v>73</v>
      </c>
      <c r="H20" s="383"/>
      <c r="I20" s="370" t="s">
        <v>74</v>
      </c>
      <c r="J20" s="374">
        <f>ROUND(IF(D20*F20=" ",0,D20*F20),2)</f>
        <v>0</v>
      </c>
      <c r="K20" s="402"/>
      <c r="L20" s="370" t="s">
        <v>75</v>
      </c>
      <c r="M20" s="372"/>
      <c r="N20" s="372"/>
      <c r="O20" s="117"/>
      <c r="P20" s="32"/>
    </row>
    <row r="21" spans="1:16" ht="17.7" customHeight="1" x14ac:dyDescent="0.35">
      <c r="A21" s="389"/>
      <c r="B21" s="390"/>
      <c r="C21" s="390"/>
      <c r="D21" s="369"/>
      <c r="E21" s="369"/>
      <c r="F21" s="397"/>
      <c r="G21" s="369"/>
      <c r="H21" s="384"/>
      <c r="I21" s="385"/>
      <c r="J21" s="375"/>
      <c r="K21" s="375"/>
      <c r="L21" s="371"/>
      <c r="M21" s="373"/>
      <c r="N21" s="373"/>
      <c r="O21" s="117"/>
      <c r="P21" s="185"/>
    </row>
    <row r="22" spans="1:16" ht="33" customHeight="1" thickBot="1" x14ac:dyDescent="0.45">
      <c r="A22" s="59" t="s">
        <v>76</v>
      </c>
      <c r="B22" s="380"/>
      <c r="C22" s="381"/>
      <c r="D22" s="381"/>
      <c r="E22" s="381"/>
      <c r="F22" s="381"/>
      <c r="G22" s="381"/>
      <c r="H22" s="382"/>
      <c r="I22" s="60" t="s">
        <v>77</v>
      </c>
      <c r="J22" s="61">
        <f>SUM(J16:J21)</f>
        <v>0</v>
      </c>
      <c r="K22" s="63">
        <f>SUM(K16:K20)</f>
        <v>0</v>
      </c>
      <c r="L22" s="60" t="s">
        <v>77</v>
      </c>
      <c r="M22" s="62">
        <f>SUM(M19:M20)</f>
        <v>0</v>
      </c>
      <c r="N22" s="62">
        <f>SUM(N19:N20)</f>
        <v>0</v>
      </c>
      <c r="O22" s="112" t="s">
        <v>77</v>
      </c>
      <c r="P22" s="64">
        <f>SUM(P16:P20)</f>
        <v>0</v>
      </c>
    </row>
    <row r="23" spans="1:16" ht="33" customHeight="1" thickTop="1" x14ac:dyDescent="0.35">
      <c r="A23" s="150" t="s">
        <v>55</v>
      </c>
      <c r="B23" s="96" t="s">
        <v>56</v>
      </c>
      <c r="C23" s="443"/>
      <c r="D23" s="444"/>
      <c r="E23" s="96" t="s">
        <v>57</v>
      </c>
      <c r="F23" s="432"/>
      <c r="G23" s="432"/>
      <c r="H23" s="433"/>
      <c r="I23" s="186" t="s">
        <v>58</v>
      </c>
      <c r="J23" s="29"/>
      <c r="K23" s="29"/>
      <c r="L23" s="53" t="s">
        <v>59</v>
      </c>
      <c r="M23" s="167"/>
      <c r="N23" s="31"/>
      <c r="O23" s="118"/>
      <c r="P23" s="29"/>
    </row>
    <row r="24" spans="1:16" ht="33" customHeight="1" x14ac:dyDescent="0.35">
      <c r="A24" s="148" t="s">
        <v>60</v>
      </c>
      <c r="B24" s="56" t="s">
        <v>61</v>
      </c>
      <c r="C24" s="376"/>
      <c r="D24" s="391"/>
      <c r="E24" s="392" t="s">
        <v>62</v>
      </c>
      <c r="F24" s="393"/>
      <c r="G24" s="376"/>
      <c r="H24" s="377"/>
      <c r="I24" s="51" t="s">
        <v>63</v>
      </c>
      <c r="J24" s="29"/>
      <c r="K24" s="29"/>
      <c r="L24" s="53" t="s">
        <v>64</v>
      </c>
      <c r="M24" s="31"/>
      <c r="N24" s="31"/>
      <c r="O24" s="104"/>
      <c r="P24" s="29"/>
    </row>
    <row r="25" spans="1:16" ht="33" customHeight="1" x14ac:dyDescent="0.35">
      <c r="A25" s="54" t="s">
        <v>65</v>
      </c>
      <c r="B25" s="400"/>
      <c r="C25" s="401"/>
      <c r="D25" s="55" t="s">
        <v>66</v>
      </c>
      <c r="E25" s="398"/>
      <c r="F25" s="399"/>
      <c r="G25" s="399"/>
      <c r="H25" s="55" t="s">
        <v>67</v>
      </c>
      <c r="I25" s="173"/>
      <c r="J25" s="65"/>
      <c r="K25" s="172"/>
      <c r="L25" s="53" t="s">
        <v>68</v>
      </c>
      <c r="M25" s="31"/>
      <c r="N25" s="30"/>
      <c r="O25" s="104"/>
      <c r="P25" s="29"/>
    </row>
    <row r="26" spans="1:16" ht="33" customHeight="1" x14ac:dyDescent="0.4">
      <c r="A26" s="56" t="s">
        <v>69</v>
      </c>
      <c r="B26" s="400"/>
      <c r="C26" s="434"/>
      <c r="D26" s="57" t="s">
        <v>66</v>
      </c>
      <c r="E26" s="398"/>
      <c r="F26" s="399"/>
      <c r="G26" s="399"/>
      <c r="H26" s="57" t="s">
        <v>67</v>
      </c>
      <c r="I26" s="66"/>
      <c r="J26" s="67"/>
      <c r="K26" s="143"/>
      <c r="L26" s="58" t="s">
        <v>70</v>
      </c>
      <c r="M26" s="163">
        <f>SUM(M23:M25)</f>
        <v>0</v>
      </c>
      <c r="N26" s="164">
        <f>SUM(N23:N25)</f>
        <v>0</v>
      </c>
      <c r="O26" s="104"/>
      <c r="P26" s="32"/>
    </row>
    <row r="27" spans="1:16" ht="17.399999999999999" customHeight="1" x14ac:dyDescent="0.35">
      <c r="A27" s="386" t="s">
        <v>71</v>
      </c>
      <c r="B27" s="388"/>
      <c r="C27" s="388"/>
      <c r="D27" s="403"/>
      <c r="E27" s="368" t="s">
        <v>72</v>
      </c>
      <c r="F27" s="396">
        <v>0.67</v>
      </c>
      <c r="G27" s="368" t="s">
        <v>73</v>
      </c>
      <c r="H27" s="383"/>
      <c r="I27" s="370" t="s">
        <v>74</v>
      </c>
      <c r="J27" s="374">
        <f>ROUND(IF(D27*F27=" ",0,D27*F27),2)</f>
        <v>0</v>
      </c>
      <c r="K27" s="402"/>
      <c r="L27" s="370" t="s">
        <v>75</v>
      </c>
      <c r="M27" s="372"/>
      <c r="N27" s="372"/>
      <c r="O27" s="119"/>
      <c r="P27" s="33"/>
    </row>
    <row r="28" spans="1:16" ht="17.399999999999999" customHeight="1" x14ac:dyDescent="0.35">
      <c r="A28" s="389"/>
      <c r="B28" s="390"/>
      <c r="C28" s="390"/>
      <c r="D28" s="369"/>
      <c r="E28" s="369"/>
      <c r="F28" s="397"/>
      <c r="G28" s="369"/>
      <c r="H28" s="384"/>
      <c r="I28" s="371"/>
      <c r="J28" s="375"/>
      <c r="K28" s="375"/>
      <c r="L28" s="371"/>
      <c r="M28" s="373"/>
      <c r="N28" s="373"/>
      <c r="O28" s="104"/>
      <c r="P28" s="159"/>
    </row>
    <row r="29" spans="1:16" ht="33" customHeight="1" thickBot="1" x14ac:dyDescent="0.45">
      <c r="A29" s="59" t="s">
        <v>76</v>
      </c>
      <c r="B29" s="380"/>
      <c r="C29" s="381"/>
      <c r="D29" s="381"/>
      <c r="E29" s="381"/>
      <c r="F29" s="381"/>
      <c r="G29" s="381"/>
      <c r="H29" s="382"/>
      <c r="I29" s="60" t="s">
        <v>77</v>
      </c>
      <c r="J29" s="61">
        <f>SUM(J23:J28)</f>
        <v>0</v>
      </c>
      <c r="K29" s="63">
        <f>SUM(K23:K27)</f>
        <v>0</v>
      </c>
      <c r="L29" s="60" t="s">
        <v>77</v>
      </c>
      <c r="M29" s="62">
        <f>SUM(M26:M27)</f>
        <v>0</v>
      </c>
      <c r="N29" s="62">
        <f>SUM(N26:N27)</f>
        <v>0</v>
      </c>
      <c r="O29" s="112" t="s">
        <v>77</v>
      </c>
      <c r="P29" s="64">
        <f>SUM(P23:P27)</f>
        <v>0</v>
      </c>
    </row>
    <row r="30" spans="1:16" ht="33" customHeight="1" thickTop="1" x14ac:dyDescent="0.35">
      <c r="A30" s="150" t="s">
        <v>55</v>
      </c>
      <c r="B30" s="96" t="s">
        <v>56</v>
      </c>
      <c r="C30" s="394"/>
      <c r="D30" s="395"/>
      <c r="E30" s="96" t="s">
        <v>57</v>
      </c>
      <c r="F30" s="378"/>
      <c r="G30" s="378"/>
      <c r="H30" s="379"/>
      <c r="I30" s="51" t="s">
        <v>58</v>
      </c>
      <c r="J30" s="34"/>
      <c r="K30" s="34"/>
      <c r="L30" s="53" t="s">
        <v>59</v>
      </c>
      <c r="M30" s="167"/>
      <c r="N30" s="31"/>
      <c r="O30" s="118"/>
      <c r="P30" s="34"/>
    </row>
    <row r="31" spans="1:16" ht="33" customHeight="1" x14ac:dyDescent="0.35">
      <c r="A31" s="148" t="s">
        <v>60</v>
      </c>
      <c r="B31" s="56" t="s">
        <v>61</v>
      </c>
      <c r="C31" s="376"/>
      <c r="D31" s="391"/>
      <c r="E31" s="392" t="s">
        <v>62</v>
      </c>
      <c r="F31" s="393"/>
      <c r="G31" s="376"/>
      <c r="H31" s="377"/>
      <c r="I31" s="51" t="s">
        <v>63</v>
      </c>
      <c r="J31" s="34"/>
      <c r="K31" s="34"/>
      <c r="L31" s="53" t="s">
        <v>64</v>
      </c>
      <c r="M31" s="31"/>
      <c r="N31" s="31"/>
      <c r="O31" s="104"/>
      <c r="P31" s="34"/>
    </row>
    <row r="32" spans="1:16" ht="33" customHeight="1" x14ac:dyDescent="0.35">
      <c r="A32" s="54" t="s">
        <v>65</v>
      </c>
      <c r="B32" s="400"/>
      <c r="C32" s="401"/>
      <c r="D32" s="55" t="s">
        <v>66</v>
      </c>
      <c r="E32" s="398"/>
      <c r="F32" s="399"/>
      <c r="G32" s="399"/>
      <c r="H32" s="55" t="s">
        <v>67</v>
      </c>
      <c r="I32" s="173"/>
      <c r="J32" s="65"/>
      <c r="K32" s="172"/>
      <c r="L32" s="53" t="s">
        <v>68</v>
      </c>
      <c r="M32" s="31"/>
      <c r="N32" s="30"/>
      <c r="O32" s="104"/>
      <c r="P32" s="34"/>
    </row>
    <row r="33" spans="1:16" ht="33" customHeight="1" x14ac:dyDescent="0.4">
      <c r="A33" s="56" t="s">
        <v>69</v>
      </c>
      <c r="B33" s="400"/>
      <c r="C33" s="434"/>
      <c r="D33" s="57" t="s">
        <v>66</v>
      </c>
      <c r="E33" s="398"/>
      <c r="F33" s="399"/>
      <c r="G33" s="399"/>
      <c r="H33" s="57" t="s">
        <v>67</v>
      </c>
      <c r="I33" s="66"/>
      <c r="J33" s="67"/>
      <c r="K33" s="143"/>
      <c r="L33" s="58" t="s">
        <v>70</v>
      </c>
      <c r="M33" s="163">
        <f>SUM(M30:M32)</f>
        <v>0</v>
      </c>
      <c r="N33" s="164">
        <f>SUM(N30:N32)</f>
        <v>0</v>
      </c>
      <c r="O33" s="104"/>
      <c r="P33" s="33"/>
    </row>
    <row r="34" spans="1:16" ht="17.399999999999999" customHeight="1" x14ac:dyDescent="0.35">
      <c r="A34" s="386" t="s">
        <v>71</v>
      </c>
      <c r="B34" s="387"/>
      <c r="C34" s="388"/>
      <c r="D34" s="403"/>
      <c r="E34" s="368" t="s">
        <v>72</v>
      </c>
      <c r="F34" s="396">
        <v>0.67</v>
      </c>
      <c r="G34" s="368" t="s">
        <v>73</v>
      </c>
      <c r="H34" s="383"/>
      <c r="I34" s="370" t="s">
        <v>74</v>
      </c>
      <c r="J34" s="374">
        <f>ROUND(IF(D34*F34=" ",0,D34*F34),2)</f>
        <v>0</v>
      </c>
      <c r="K34" s="402"/>
      <c r="L34" s="370" t="s">
        <v>75</v>
      </c>
      <c r="M34" s="372"/>
      <c r="N34" s="372"/>
      <c r="O34" s="119"/>
      <c r="P34" s="33"/>
    </row>
    <row r="35" spans="1:16" ht="17.399999999999999" customHeight="1" x14ac:dyDescent="0.35">
      <c r="A35" s="389"/>
      <c r="B35" s="390"/>
      <c r="C35" s="390"/>
      <c r="D35" s="369"/>
      <c r="E35" s="369"/>
      <c r="F35" s="397"/>
      <c r="G35" s="369"/>
      <c r="H35" s="384"/>
      <c r="I35" s="371"/>
      <c r="J35" s="375"/>
      <c r="K35" s="375"/>
      <c r="L35" s="371"/>
      <c r="M35" s="373"/>
      <c r="N35" s="373"/>
      <c r="O35" s="104"/>
      <c r="P35" s="159"/>
    </row>
    <row r="36" spans="1:16" ht="33" customHeight="1" thickBot="1" x14ac:dyDescent="0.45">
      <c r="A36" s="59" t="s">
        <v>76</v>
      </c>
      <c r="B36" s="380"/>
      <c r="C36" s="381"/>
      <c r="D36" s="381"/>
      <c r="E36" s="381"/>
      <c r="F36" s="381"/>
      <c r="G36" s="381"/>
      <c r="H36" s="382"/>
      <c r="I36" s="60" t="s">
        <v>77</v>
      </c>
      <c r="J36" s="61">
        <f>SUM(J30:J35)</f>
        <v>0</v>
      </c>
      <c r="K36" s="63">
        <f>SUM(K30:K34)</f>
        <v>0</v>
      </c>
      <c r="L36" s="60" t="s">
        <v>77</v>
      </c>
      <c r="M36" s="62">
        <f>SUM(M33:M34)</f>
        <v>0</v>
      </c>
      <c r="N36" s="62">
        <f>SUM(N33:N34)</f>
        <v>0</v>
      </c>
      <c r="O36" s="111" t="s">
        <v>77</v>
      </c>
      <c r="P36" s="64">
        <f>SUM(P30:P34)</f>
        <v>0</v>
      </c>
    </row>
    <row r="37" spans="1:16" ht="33" customHeight="1" thickTop="1" x14ac:dyDescent="0.35">
      <c r="A37" s="150" t="s">
        <v>55</v>
      </c>
      <c r="B37" s="96" t="s">
        <v>56</v>
      </c>
      <c r="C37" s="394"/>
      <c r="D37" s="395"/>
      <c r="E37" s="96" t="s">
        <v>57</v>
      </c>
      <c r="F37" s="378"/>
      <c r="G37" s="378"/>
      <c r="H37" s="379"/>
      <c r="I37" s="51" t="s">
        <v>58</v>
      </c>
      <c r="J37" s="34"/>
      <c r="K37" s="34"/>
      <c r="L37" s="53" t="s">
        <v>59</v>
      </c>
      <c r="M37" s="167"/>
      <c r="N37" s="31"/>
      <c r="O37" s="118"/>
      <c r="P37" s="34"/>
    </row>
    <row r="38" spans="1:16" ht="33" customHeight="1" x14ac:dyDescent="0.35">
      <c r="A38" s="148" t="s">
        <v>60</v>
      </c>
      <c r="B38" s="56" t="s">
        <v>61</v>
      </c>
      <c r="C38" s="376"/>
      <c r="D38" s="391"/>
      <c r="E38" s="392" t="s">
        <v>62</v>
      </c>
      <c r="F38" s="393"/>
      <c r="G38" s="376"/>
      <c r="H38" s="377"/>
      <c r="I38" s="51" t="s">
        <v>63</v>
      </c>
      <c r="J38" s="34"/>
      <c r="K38" s="34"/>
      <c r="L38" s="53" t="s">
        <v>64</v>
      </c>
      <c r="M38" s="31"/>
      <c r="N38" s="31"/>
      <c r="O38" s="104"/>
      <c r="P38" s="34"/>
    </row>
    <row r="39" spans="1:16" ht="33" customHeight="1" x14ac:dyDescent="0.35">
      <c r="A39" s="54" t="s">
        <v>65</v>
      </c>
      <c r="B39" s="400"/>
      <c r="C39" s="401"/>
      <c r="D39" s="55" t="s">
        <v>66</v>
      </c>
      <c r="E39" s="398"/>
      <c r="F39" s="399"/>
      <c r="G39" s="399"/>
      <c r="H39" s="55" t="s">
        <v>67</v>
      </c>
      <c r="I39" s="173"/>
      <c r="J39" s="65"/>
      <c r="K39" s="172"/>
      <c r="L39" s="53" t="s">
        <v>68</v>
      </c>
      <c r="M39" s="31"/>
      <c r="N39" s="30"/>
      <c r="O39" s="104"/>
      <c r="P39" s="34"/>
    </row>
    <row r="40" spans="1:16" ht="33" customHeight="1" x14ac:dyDescent="0.4">
      <c r="A40" s="56" t="s">
        <v>69</v>
      </c>
      <c r="B40" s="187"/>
      <c r="C40" s="188"/>
      <c r="D40" s="57" t="s">
        <v>66</v>
      </c>
      <c r="E40" s="398"/>
      <c r="F40" s="399"/>
      <c r="G40" s="399"/>
      <c r="H40" s="57" t="s">
        <v>67</v>
      </c>
      <c r="I40" s="66"/>
      <c r="J40" s="67"/>
      <c r="K40" s="143"/>
      <c r="L40" s="58" t="s">
        <v>70</v>
      </c>
      <c r="M40" s="163">
        <f>SUM(M37:M39)</f>
        <v>0</v>
      </c>
      <c r="N40" s="164">
        <f>SUM(N37:N39)</f>
        <v>0</v>
      </c>
      <c r="O40" s="104"/>
      <c r="P40" s="33"/>
    </row>
    <row r="41" spans="1:16" ht="17.399999999999999" customHeight="1" x14ac:dyDescent="0.35">
      <c r="A41" s="386" t="s">
        <v>71</v>
      </c>
      <c r="B41" s="387"/>
      <c r="C41" s="388"/>
      <c r="D41" s="403"/>
      <c r="E41" s="368" t="s">
        <v>72</v>
      </c>
      <c r="F41" s="396">
        <v>0.67</v>
      </c>
      <c r="G41" s="368" t="s">
        <v>73</v>
      </c>
      <c r="H41" s="383"/>
      <c r="I41" s="370" t="s">
        <v>74</v>
      </c>
      <c r="J41" s="374">
        <f>ROUND(IF(D41*F41=" ",0,D41*F41),2)</f>
        <v>0</v>
      </c>
      <c r="K41" s="402"/>
      <c r="L41" s="370" t="s">
        <v>75</v>
      </c>
      <c r="M41" s="372"/>
      <c r="N41" s="372"/>
      <c r="O41" s="119"/>
      <c r="P41" s="33"/>
    </row>
    <row r="42" spans="1:16" ht="17.399999999999999" customHeight="1" x14ac:dyDescent="0.35">
      <c r="A42" s="389"/>
      <c r="B42" s="390"/>
      <c r="C42" s="390"/>
      <c r="D42" s="369"/>
      <c r="E42" s="369"/>
      <c r="F42" s="397"/>
      <c r="G42" s="369"/>
      <c r="H42" s="384"/>
      <c r="I42" s="371"/>
      <c r="J42" s="375"/>
      <c r="K42" s="375"/>
      <c r="L42" s="371"/>
      <c r="M42" s="373"/>
      <c r="N42" s="373"/>
      <c r="O42" s="104"/>
      <c r="P42" s="159"/>
    </row>
    <row r="43" spans="1:16" ht="33" customHeight="1" thickBot="1" x14ac:dyDescent="0.45">
      <c r="A43" s="59" t="s">
        <v>76</v>
      </c>
      <c r="B43" s="380"/>
      <c r="C43" s="381"/>
      <c r="D43" s="381"/>
      <c r="E43" s="381"/>
      <c r="F43" s="381"/>
      <c r="G43" s="381"/>
      <c r="H43" s="382"/>
      <c r="I43" s="60" t="s">
        <v>77</v>
      </c>
      <c r="J43" s="61">
        <f>SUM(J37:J42)</f>
        <v>0</v>
      </c>
      <c r="K43" s="63">
        <f>SUM(K37:K41)</f>
        <v>0</v>
      </c>
      <c r="L43" s="60" t="s">
        <v>77</v>
      </c>
      <c r="M43" s="62">
        <f>SUM(M40:M41)</f>
        <v>0</v>
      </c>
      <c r="N43" s="62">
        <f>SUM(N40:N41)</f>
        <v>0</v>
      </c>
      <c r="O43" s="114" t="s">
        <v>77</v>
      </c>
      <c r="P43" s="64">
        <f>SUM(P37:P41)</f>
        <v>0</v>
      </c>
    </row>
    <row r="44" spans="1:16" ht="36" customHeight="1" thickTop="1" x14ac:dyDescent="0.4">
      <c r="A44" s="68"/>
      <c r="B44" s="69"/>
      <c r="C44" s="69"/>
      <c r="D44" s="69"/>
      <c r="E44" s="69"/>
      <c r="F44" s="69"/>
      <c r="G44" s="69"/>
      <c r="H44" s="69"/>
      <c r="I44" s="70" t="s">
        <v>58</v>
      </c>
      <c r="J44" s="71">
        <f>SUM(J9+J16+J23+J30+J37)</f>
        <v>0</v>
      </c>
      <c r="K44" s="71">
        <f>SUM(K9+K16+K23+K30+K37)</f>
        <v>0</v>
      </c>
      <c r="L44" s="72" t="s">
        <v>78</v>
      </c>
      <c r="M44" s="73">
        <f>SUM(M12,M19,M26,M33,M40)</f>
        <v>0</v>
      </c>
      <c r="N44" s="73">
        <f>SUM(N12,N19,N26,N33,N40)</f>
        <v>0</v>
      </c>
      <c r="O44" s="97" t="s">
        <v>79</v>
      </c>
      <c r="P44" s="74">
        <f>SUM(P15,P22,P29,P36,P43)</f>
        <v>0</v>
      </c>
    </row>
    <row r="45" spans="1:16" ht="33" customHeight="1" x14ac:dyDescent="0.4">
      <c r="B45" s="75"/>
      <c r="C45" s="75"/>
      <c r="D45" s="75"/>
      <c r="E45" s="75"/>
      <c r="F45" s="76"/>
      <c r="G45" s="435" t="s">
        <v>80</v>
      </c>
      <c r="H45" s="436"/>
      <c r="I45" s="77" t="s">
        <v>63</v>
      </c>
      <c r="J45" s="78">
        <f>SUM(J10+J17+J24+J31+J38)</f>
        <v>0</v>
      </c>
      <c r="K45" s="78">
        <f>SUM(K10+K17+K24+K31+K38)</f>
        <v>0</v>
      </c>
      <c r="L45" s="79" t="s">
        <v>81</v>
      </c>
      <c r="M45" s="80">
        <f>SUM(M13,M20,M27,M34,M41)</f>
        <v>0</v>
      </c>
      <c r="N45" s="80">
        <f>SUM(N13,N20,N27,N34,N41)</f>
        <v>0</v>
      </c>
      <c r="O45" s="81"/>
      <c r="P45" s="82"/>
    </row>
    <row r="46" spans="1:16" ht="33" customHeight="1" x14ac:dyDescent="0.35">
      <c r="G46" s="436"/>
      <c r="H46" s="436"/>
      <c r="I46" s="83" t="s">
        <v>74</v>
      </c>
      <c r="J46" s="84">
        <f>SUM(J13,J14,J20,J21,J27,J28,J34,J35,J41,J42)</f>
        <v>0</v>
      </c>
      <c r="K46" s="149"/>
      <c r="L46" s="85"/>
      <c r="M46" s="85"/>
      <c r="N46" s="86"/>
      <c r="O46" s="98"/>
      <c r="P46" s="87"/>
    </row>
    <row r="47" spans="1:16" ht="18" customHeight="1" x14ac:dyDescent="0.35">
      <c r="A47" s="106" t="s">
        <v>82</v>
      </c>
      <c r="B47"/>
      <c r="C47" s="18"/>
      <c r="D47" s="18"/>
      <c r="E47" s="18"/>
      <c r="I47" s="3"/>
      <c r="K47" s="88"/>
      <c r="L47" s="89"/>
      <c r="M47" s="89"/>
      <c r="N47" s="89"/>
      <c r="O47" s="90"/>
    </row>
    <row r="48" spans="1:16" ht="18" customHeight="1" x14ac:dyDescent="0.35">
      <c r="A48" s="107">
        <v>-1</v>
      </c>
      <c r="B48" s="451" t="s">
        <v>83</v>
      </c>
      <c r="C48" s="450"/>
      <c r="D48" s="165"/>
      <c r="E48" s="107">
        <v>-2</v>
      </c>
      <c r="F48" s="456" t="s">
        <v>84</v>
      </c>
      <c r="G48" s="457"/>
      <c r="H48" s="457"/>
      <c r="I48" s="108">
        <v>-3</v>
      </c>
      <c r="J48" s="453" t="s">
        <v>167</v>
      </c>
      <c r="K48" s="454"/>
      <c r="L48" s="454"/>
    </row>
    <row r="49" spans="1:16" ht="18" customHeight="1" x14ac:dyDescent="0.35">
      <c r="B49" s="455" t="s">
        <v>86</v>
      </c>
      <c r="C49" s="450"/>
      <c r="D49"/>
      <c r="E49" s="165"/>
      <c r="F49" s="451" t="s">
        <v>87</v>
      </c>
      <c r="G49" s="450"/>
      <c r="H49" s="91"/>
      <c r="I49" s="189"/>
      <c r="J49" s="454"/>
      <c r="K49" s="454"/>
      <c r="L49" s="454"/>
      <c r="O49" s="3"/>
    </row>
    <row r="50" spans="1:16" ht="18" customHeight="1" x14ac:dyDescent="0.35">
      <c r="B50" s="191" t="s">
        <v>88</v>
      </c>
      <c r="C50" s="165"/>
      <c r="D50" s="165"/>
      <c r="E50" s="165"/>
      <c r="F50" s="449" t="s">
        <v>89</v>
      </c>
      <c r="G50" s="450"/>
      <c r="H50" s="91"/>
      <c r="I50" s="91"/>
      <c r="J50" s="454"/>
      <c r="K50" s="454"/>
      <c r="L50" s="454"/>
      <c r="O50" s="3"/>
    </row>
    <row r="51" spans="1:16" ht="18" customHeight="1" x14ac:dyDescent="0.35">
      <c r="A51" s="19"/>
      <c r="B51" s="455" t="s">
        <v>90</v>
      </c>
      <c r="C51" s="450"/>
      <c r="D51"/>
      <c r="E51" s="165"/>
      <c r="F51" s="451" t="s">
        <v>91</v>
      </c>
      <c r="G51" s="450"/>
      <c r="H51" s="91"/>
      <c r="I51" s="91"/>
      <c r="J51" s="454"/>
      <c r="K51" s="454"/>
      <c r="L51" s="454"/>
      <c r="M51" s="5"/>
      <c r="N51" s="5"/>
      <c r="O51" s="7"/>
      <c r="P51" s="92"/>
    </row>
    <row r="52" spans="1:16" ht="18" customHeight="1" x14ac:dyDescent="0.35">
      <c r="B52" s="170"/>
      <c r="C52" s="170"/>
      <c r="D52" s="170"/>
      <c r="E52" s="170"/>
      <c r="F52" s="449" t="s">
        <v>92</v>
      </c>
      <c r="G52" s="450"/>
      <c r="H52" s="91"/>
      <c r="I52" s="94"/>
      <c r="J52" s="454"/>
      <c r="K52" s="454"/>
      <c r="L52" s="454"/>
      <c r="M52" s="5"/>
      <c r="N52" s="5"/>
      <c r="O52" s="7"/>
    </row>
    <row r="53" spans="1:16" ht="11.25" customHeight="1" x14ac:dyDescent="0.25">
      <c r="A53" s="19"/>
      <c r="B53" s="5"/>
      <c r="C53" s="5"/>
      <c r="D53" s="5"/>
      <c r="E53" s="5"/>
      <c r="F53" s="5"/>
      <c r="G53" s="5"/>
      <c r="H53" s="5"/>
      <c r="I53" s="7"/>
      <c r="J53" s="5"/>
      <c r="K53" s="5"/>
      <c r="L53" s="5"/>
      <c r="M53" s="5"/>
      <c r="N53" s="5"/>
      <c r="O53" s="7"/>
      <c r="P53" s="92"/>
    </row>
    <row r="54" spans="1:16" ht="18" customHeight="1" x14ac:dyDescent="0.4">
      <c r="A54" s="105" t="s">
        <v>93</v>
      </c>
      <c r="B54" s="174" t="s">
        <v>94</v>
      </c>
      <c r="C54" s="165"/>
      <c r="D54" s="165"/>
      <c r="E54" s="165"/>
      <c r="F54" s="165"/>
      <c r="G54" s="165"/>
      <c r="H54" s="165"/>
      <c r="I54" s="165"/>
      <c r="J54" s="165"/>
      <c r="K54" s="165"/>
      <c r="L54"/>
      <c r="M54"/>
      <c r="N54"/>
      <c r="O54" s="3"/>
      <c r="P54" s="92"/>
    </row>
    <row r="55" spans="1:16" ht="18" customHeight="1" x14ac:dyDescent="0.4">
      <c r="A55" s="5"/>
      <c r="B55" s="452" t="s">
        <v>95</v>
      </c>
      <c r="C55" s="452"/>
      <c r="D55" s="452"/>
      <c r="E55" s="452"/>
      <c r="F55" s="452"/>
      <c r="I55" s="3"/>
      <c r="L55" s="5"/>
      <c r="M55" s="5"/>
      <c r="N55" s="5"/>
      <c r="O55" s="7"/>
      <c r="P55" s="5"/>
    </row>
    <row r="56" spans="1:16" ht="18" customHeight="1" x14ac:dyDescent="0.35">
      <c r="A56" s="5"/>
      <c r="B56" s="5"/>
      <c r="C56" s="447" t="s">
        <v>51</v>
      </c>
      <c r="D56" s="447"/>
      <c r="E56" s="447"/>
      <c r="F56" s="91"/>
      <c r="G56" s="448">
        <v>135.6</v>
      </c>
      <c r="H56" s="296"/>
      <c r="I56" s="3"/>
      <c r="L56" s="5"/>
      <c r="N56" s="95"/>
      <c r="O56" s="7"/>
      <c r="P56" s="5"/>
    </row>
    <row r="57" spans="1:16" ht="18" customHeight="1" x14ac:dyDescent="0.35">
      <c r="B57" s="5"/>
      <c r="C57" s="447" t="s">
        <v>96</v>
      </c>
      <c r="D57" s="447"/>
      <c r="E57" s="447"/>
      <c r="F57" s="447"/>
      <c r="G57" s="448">
        <v>154.9</v>
      </c>
      <c r="H57" s="296"/>
      <c r="I57" s="3"/>
      <c r="N57" s="95"/>
      <c r="O57" s="5"/>
    </row>
    <row r="58" spans="1:16" ht="15" customHeight="1" x14ac:dyDescent="0.25">
      <c r="A58" s="5" t="s">
        <v>37</v>
      </c>
      <c r="B58" s="5"/>
      <c r="C58" s="5"/>
      <c r="D58" s="5"/>
      <c r="E58" s="5"/>
      <c r="F58" s="5"/>
      <c r="G58" s="5"/>
      <c r="H58" s="5"/>
      <c r="I58" s="7"/>
      <c r="J58" s="5"/>
      <c r="K58" s="5"/>
      <c r="L58" s="5"/>
      <c r="M58" s="5"/>
      <c r="N58" s="5"/>
      <c r="O58" s="7"/>
      <c r="P58" s="142" t="s">
        <v>97</v>
      </c>
    </row>
  </sheetData>
  <sheetProtection selectLockedCells="1"/>
  <mergeCells count="134">
    <mergeCell ref="C56:E56"/>
    <mergeCell ref="G56:H56"/>
    <mergeCell ref="B55:F55"/>
    <mergeCell ref="J48:L52"/>
    <mergeCell ref="B51:C51"/>
    <mergeCell ref="B49:C49"/>
    <mergeCell ref="F48:H48"/>
    <mergeCell ref="F50:G50"/>
    <mergeCell ref="F51:G51"/>
    <mergeCell ref="C57:F57"/>
    <mergeCell ref="G57:H57"/>
    <mergeCell ref="F52:G52"/>
    <mergeCell ref="B48:C48"/>
    <mergeCell ref="F49:G49"/>
    <mergeCell ref="E18:G18"/>
    <mergeCell ref="B32:C32"/>
    <mergeCell ref="B33:C33"/>
    <mergeCell ref="G31:H31"/>
    <mergeCell ref="B18:C18"/>
    <mergeCell ref="E33:G33"/>
    <mergeCell ref="F30:H30"/>
    <mergeCell ref="B25:C25"/>
    <mergeCell ref="B29:H29"/>
    <mergeCell ref="E25:G25"/>
    <mergeCell ref="E32:G32"/>
    <mergeCell ref="C24:D24"/>
    <mergeCell ref="E24:F24"/>
    <mergeCell ref="C31:D31"/>
    <mergeCell ref="E31:F31"/>
    <mergeCell ref="F27:F28"/>
    <mergeCell ref="G24:H24"/>
    <mergeCell ref="B26:C26"/>
    <mergeCell ref="A27:C28"/>
    <mergeCell ref="G45:H46"/>
    <mergeCell ref="O7:P7"/>
    <mergeCell ref="C9:D9"/>
    <mergeCell ref="F9:H9"/>
    <mergeCell ref="E11:G11"/>
    <mergeCell ref="I11:K12"/>
    <mergeCell ref="E12:G12"/>
    <mergeCell ref="B12:C12"/>
    <mergeCell ref="C30:D30"/>
    <mergeCell ref="C16:D16"/>
    <mergeCell ref="C10:D10"/>
    <mergeCell ref="A13:C14"/>
    <mergeCell ref="E13:E14"/>
    <mergeCell ref="K27:K28"/>
    <mergeCell ref="F16:H16"/>
    <mergeCell ref="E19:G19"/>
    <mergeCell ref="G17:H17"/>
    <mergeCell ref="C17:D17"/>
    <mergeCell ref="C23:D23"/>
    <mergeCell ref="O13:O14"/>
    <mergeCell ref="P13:P14"/>
    <mergeCell ref="B43:H43"/>
    <mergeCell ref="B11:C11"/>
    <mergeCell ref="D13:D14"/>
    <mergeCell ref="N27:N28"/>
    <mergeCell ref="L34:L35"/>
    <mergeCell ref="M34:M35"/>
    <mergeCell ref="N34:N35"/>
    <mergeCell ref="B15:H15"/>
    <mergeCell ref="I18:K19"/>
    <mergeCell ref="E27:E28"/>
    <mergeCell ref="K34:K35"/>
    <mergeCell ref="A20:C21"/>
    <mergeCell ref="E26:G26"/>
    <mergeCell ref="F23:H23"/>
    <mergeCell ref="B22:H22"/>
    <mergeCell ref="L20:L21"/>
    <mergeCell ref="M20:M21"/>
    <mergeCell ref="N20:N21"/>
    <mergeCell ref="K20:K21"/>
    <mergeCell ref="F20:F21"/>
    <mergeCell ref="D20:D21"/>
    <mergeCell ref="D27:D28"/>
    <mergeCell ref="B19:C19"/>
    <mergeCell ref="J27:J28"/>
    <mergeCell ref="G27:H28"/>
    <mergeCell ref="I27:I28"/>
    <mergeCell ref="J20:J21"/>
    <mergeCell ref="K13:K14"/>
    <mergeCell ref="F13:F14"/>
    <mergeCell ref="L13:L14"/>
    <mergeCell ref="M13:M14"/>
    <mergeCell ref="N13:N14"/>
    <mergeCell ref="E17:F17"/>
    <mergeCell ref="J13:J14"/>
    <mergeCell ref="D1:M1"/>
    <mergeCell ref="I7:K7"/>
    <mergeCell ref="L7:N7"/>
    <mergeCell ref="F3:L3"/>
    <mergeCell ref="E10:F10"/>
    <mergeCell ref="G10:H10"/>
    <mergeCell ref="B7:H8"/>
    <mergeCell ref="F2:L2"/>
    <mergeCell ref="A4:B4"/>
    <mergeCell ref="C4:H4"/>
    <mergeCell ref="C5:H5"/>
    <mergeCell ref="M4:N4"/>
    <mergeCell ref="G13:H14"/>
    <mergeCell ref="I13:I14"/>
    <mergeCell ref="N41:N42"/>
    <mergeCell ref="A34:C35"/>
    <mergeCell ref="C38:D38"/>
    <mergeCell ref="E38:F38"/>
    <mergeCell ref="C37:D37"/>
    <mergeCell ref="F34:F35"/>
    <mergeCell ref="E34:E35"/>
    <mergeCell ref="G34:H35"/>
    <mergeCell ref="I34:I35"/>
    <mergeCell ref="E39:G39"/>
    <mergeCell ref="E40:G40"/>
    <mergeCell ref="B39:C39"/>
    <mergeCell ref="F41:F42"/>
    <mergeCell ref="K41:K42"/>
    <mergeCell ref="I41:I42"/>
    <mergeCell ref="D34:D35"/>
    <mergeCell ref="D41:D42"/>
    <mergeCell ref="A41:C42"/>
    <mergeCell ref="E41:E42"/>
    <mergeCell ref="G41:H42"/>
    <mergeCell ref="J34:J35"/>
    <mergeCell ref="E20:E21"/>
    <mergeCell ref="L41:L42"/>
    <mergeCell ref="M41:M42"/>
    <mergeCell ref="J41:J42"/>
    <mergeCell ref="G38:H38"/>
    <mergeCell ref="F37:H37"/>
    <mergeCell ref="B36:H36"/>
    <mergeCell ref="G20:H21"/>
    <mergeCell ref="I20:I21"/>
    <mergeCell ref="L27:L28"/>
    <mergeCell ref="M27:M28"/>
  </mergeCells>
  <phoneticPr fontId="0" type="noConversion"/>
  <conditionalFormatting sqref="J13">
    <cfRule type="expression" priority="1" stopIfTrue="1">
      <formula>""" ""=0"</formula>
    </cfRule>
  </conditionalFormatting>
  <conditionalFormatting sqref="J20">
    <cfRule type="expression" priority="24" stopIfTrue="1">
      <formula>""" ""=0"</formula>
    </cfRule>
  </conditionalFormatting>
  <conditionalFormatting sqref="J27">
    <cfRule type="expression" priority="23" stopIfTrue="1">
      <formula>""" ""=0"</formula>
    </cfRule>
  </conditionalFormatting>
  <conditionalFormatting sqref="J34">
    <cfRule type="expression" priority="22" stopIfTrue="1">
      <formula>""" ""=0"</formula>
    </cfRule>
  </conditionalFormatting>
  <conditionalFormatting sqref="J41">
    <cfRule type="expression" priority="21" stopIfTrue="1">
      <formula>""" ""=0"</formula>
    </cfRule>
  </conditionalFormatting>
  <conditionalFormatting sqref="L13 I22 I32 I46 I52 I55 I64">
    <cfRule type="expression" priority="111" stopIfTrue="1">
      <formula>""" ""=0"</formula>
    </cfRule>
  </conditionalFormatting>
  <conditionalFormatting sqref="L20">
    <cfRule type="expression" priority="37" stopIfTrue="1">
      <formula>""" ""=0"</formula>
    </cfRule>
  </conditionalFormatting>
  <conditionalFormatting sqref="L27">
    <cfRule type="expression" priority="35" stopIfTrue="1">
      <formula>""" ""=0"</formula>
    </cfRule>
  </conditionalFormatting>
  <conditionalFormatting sqref="L34">
    <cfRule type="expression" priority="33" stopIfTrue="1">
      <formula>""" ""=0"</formula>
    </cfRule>
  </conditionalFormatting>
  <conditionalFormatting sqref="L41">
    <cfRule type="expression" priority="31" stopIfTrue="1">
      <formula>""" ""=0"</formula>
    </cfRule>
  </conditionalFormatting>
  <conditionalFormatting sqref="L56 L60">
    <cfRule type="cellIs" dxfId="82" priority="110" stopIfTrue="1" operator="greaterThan">
      <formula>28</formula>
    </cfRule>
  </conditionalFormatting>
  <conditionalFormatting sqref="L47:M47 M48:M50 M52 L53:M53 L55:M55 L57:M57 L59:M59 L61:M61">
    <cfRule type="cellIs" dxfId="81" priority="108" stopIfTrue="1" operator="greaterThan">
      <formula>28</formula>
    </cfRule>
  </conditionalFormatting>
  <conditionalFormatting sqref="M48 M51 M56 M60">
    <cfRule type="cellIs" dxfId="80" priority="109" stopIfTrue="1" operator="greaterThan">
      <formula>30</formula>
    </cfRule>
  </conditionalFormatting>
  <conditionalFormatting sqref="M9:N9">
    <cfRule type="cellIs" dxfId="79" priority="10" stopIfTrue="1" operator="greaterThan">
      <formula>28</formula>
    </cfRule>
  </conditionalFormatting>
  <conditionalFormatting sqref="M16:N16">
    <cfRule type="cellIs" dxfId="78" priority="5" stopIfTrue="1" operator="greaterThan">
      <formula>28</formula>
    </cfRule>
  </conditionalFormatting>
  <conditionalFormatting sqref="M23:N23">
    <cfRule type="cellIs" dxfId="77" priority="4" stopIfTrue="1" operator="greaterThan">
      <formula>28</formula>
    </cfRule>
  </conditionalFormatting>
  <conditionalFormatting sqref="M30:N30">
    <cfRule type="cellIs" dxfId="76" priority="3" stopIfTrue="1" operator="greaterThan">
      <formula>28</formula>
    </cfRule>
  </conditionalFormatting>
  <conditionalFormatting sqref="M37:N37">
    <cfRule type="cellIs" dxfId="75" priority="2" stopIfTrue="1" operator="greaterThan">
      <formula>28</formula>
    </cfRule>
  </conditionalFormatting>
  <dataValidations xWindow="204" yWindow="521" count="6">
    <dataValidation allowBlank="1" showInputMessage="1" showErrorMessage="1" prompt="Time must be entered in the following format:   h:mm" sqref="B32:B33 E32:G33 B25:B26 B18:B19 B11:B12 E18:G19 E11:G12 E25:G26 B39:B40 E39:G40" xr:uid="{00000000-0002-0000-0200-000000000000}"/>
    <dataValidation type="list" allowBlank="1" showInputMessage="1" showErrorMessage="1" sqref="M9:N9 M16:N16 M23:N23 M30:N30 M37:N37" xr:uid="{00000000-0002-0000-0200-000002000000}">
      <formula1>"10.1"</formula1>
    </dataValidation>
    <dataValidation type="list" allowBlank="1" showInputMessage="1" showErrorMessage="1" sqref="M10:N10 M17:N17 M24:N24 M31:N31 M38:N38" xr:uid="{00000000-0002-0000-0200-000003000000}">
      <formula1>"13.3"</formula1>
    </dataValidation>
    <dataValidation type="list" allowBlank="1" showInputMessage="1" showErrorMessage="1" sqref="M11 M18 M25 M32 M39" xr:uid="{00000000-0002-0000-0200-000004000000}">
      <formula1>"23.1"</formula1>
    </dataValidation>
    <dataValidation type="list" allowBlank="1" showInputMessage="1" showErrorMessage="1" sqref="N11 N18 N25 N32 N39" xr:uid="{00000000-0002-0000-0200-000005000000}">
      <formula1>"26.3"</formula1>
    </dataValidation>
    <dataValidation type="list" allowBlank="1" showInputMessage="1" showErrorMessage="1" sqref="F13:F14 F20:F21 F27:F28 F34:F35 F41:F42" xr:uid="{D835D739-6212-4425-87A9-4CC3B9D4EDE3}">
      <formula1>"0.33, .67, .25"</formula1>
    </dataValidation>
  </dataValidations>
  <printOptions horizontalCentered="1" verticalCentered="1"/>
  <pageMargins left="0" right="0" top="0" bottom="0" header="0" footer="0"/>
  <pageSetup scale="51" orientation="portrait" r:id="rId1"/>
  <headerFooter alignWithMargins="0"/>
  <colBreaks count="1" manualBreakCount="1">
    <brk id="16" max="52" man="1"/>
  </colBreaks>
  <ignoredErrors>
    <ignoredError sqref="K43 K36 K29 K22 P43 P36 P29 P22 P15 C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62"/>
  <sheetViews>
    <sheetView showGridLines="0" topLeftCell="A15" zoomScale="90" zoomScaleNormal="90" zoomScaleSheetLayoutView="90" workbookViewId="0">
      <selection activeCell="C5" sqref="C5:H5"/>
    </sheetView>
  </sheetViews>
  <sheetFormatPr defaultColWidth="8.88671875" defaultRowHeight="13.2" x14ac:dyDescent="0.25"/>
  <cols>
    <col min="1" max="1" width="17.6640625" style="3" customWidth="1"/>
    <col min="2" max="3" width="12.6640625" style="3" customWidth="1"/>
    <col min="4" max="4" width="9.6640625" style="3" customWidth="1"/>
    <col min="5" max="5" width="5.33203125" style="3" customWidth="1"/>
    <col min="6" max="6" width="8.88671875" style="3" customWidth="1"/>
    <col min="7" max="7" width="11.6640625" style="3" customWidth="1"/>
    <col min="8" max="8" width="9.6640625" style="3" customWidth="1"/>
    <col min="9" max="9" width="7.6640625" style="1" customWidth="1"/>
    <col min="10" max="10" width="14.6640625" style="3" customWidth="1"/>
    <col min="11" max="11" width="16.6640625" style="3" customWidth="1"/>
    <col min="12" max="12" width="7.6640625" style="3" customWidth="1"/>
    <col min="13" max="13" width="14.6640625" style="3" customWidth="1"/>
    <col min="14" max="14" width="16.6640625" style="3" customWidth="1"/>
    <col min="15" max="15" width="19.6640625" style="1" customWidth="1"/>
    <col min="16" max="16" width="16.6640625" style="3" customWidth="1"/>
    <col min="17" max="17" width="8.88671875" style="3" hidden="1" customWidth="1"/>
    <col min="18" max="16384" width="8.88671875" style="3"/>
  </cols>
  <sheetData>
    <row r="1" spans="1:17" ht="21" customHeight="1" x14ac:dyDescent="0.4">
      <c r="A1" s="36"/>
      <c r="B1" s="36"/>
      <c r="C1" s="153"/>
      <c r="D1" s="404" t="s">
        <v>43</v>
      </c>
      <c r="E1" s="404"/>
      <c r="F1" s="404"/>
      <c r="G1" s="404"/>
      <c r="H1" s="404"/>
      <c r="I1" s="404"/>
      <c r="J1" s="404"/>
      <c r="K1" s="404"/>
      <c r="L1" s="404"/>
      <c r="M1" s="404"/>
      <c r="N1" s="99"/>
      <c r="O1" s="99"/>
      <c r="P1" s="100"/>
      <c r="Q1" s="1"/>
    </row>
    <row r="2" spans="1:17" ht="21" customHeight="1" x14ac:dyDescent="0.4">
      <c r="A2" s="36"/>
      <c r="B2" s="36"/>
      <c r="C2" s="153"/>
      <c r="D2" s="153"/>
      <c r="E2" s="153"/>
      <c r="F2" s="418" t="s">
        <v>44</v>
      </c>
      <c r="G2" s="418"/>
      <c r="H2" s="418"/>
      <c r="I2" s="418"/>
      <c r="J2" s="418"/>
      <c r="K2" s="418"/>
      <c r="L2" s="418"/>
      <c r="M2" s="101"/>
      <c r="N2" s="101"/>
      <c r="O2" s="153"/>
      <c r="P2" s="153"/>
    </row>
    <row r="3" spans="1:17" ht="21" customHeight="1" x14ac:dyDescent="0.3">
      <c r="A3" s="38"/>
      <c r="B3" s="154"/>
      <c r="C3" s="153"/>
      <c r="D3" s="153"/>
      <c r="E3" s="153"/>
      <c r="F3" s="411" t="s">
        <v>45</v>
      </c>
      <c r="G3" s="411"/>
      <c r="H3" s="411"/>
      <c r="I3" s="411"/>
      <c r="J3" s="411"/>
      <c r="K3" s="411"/>
      <c r="L3" s="411"/>
      <c r="M3" s="102"/>
      <c r="N3" s="102"/>
      <c r="O3" s="153"/>
      <c r="P3" s="153"/>
    </row>
    <row r="4" spans="1:17" s="4" customFormat="1" ht="27" customHeight="1" x14ac:dyDescent="0.4">
      <c r="A4" s="419" t="s">
        <v>46</v>
      </c>
      <c r="B4" s="419"/>
      <c r="C4" s="421">
        <f>+'Daily Travel Summary'!A15</f>
        <v>0</v>
      </c>
      <c r="D4" s="421"/>
      <c r="E4" s="421"/>
      <c r="F4" s="421"/>
      <c r="G4" s="421"/>
      <c r="H4" s="421"/>
      <c r="I4" s="115"/>
      <c r="J4" s="103" t="s">
        <v>98</v>
      </c>
      <c r="M4" s="421">
        <f>+'Daily Travel Summary'!B13</f>
        <v>0</v>
      </c>
      <c r="N4" s="421"/>
    </row>
    <row r="5" spans="1:17" s="4" customFormat="1" ht="27" customHeight="1" thickBot="1" x14ac:dyDescent="0.45">
      <c r="A5" s="171" t="s">
        <v>41</v>
      </c>
      <c r="B5" s="41"/>
      <c r="C5" s="482"/>
      <c r="D5" s="482"/>
      <c r="E5" s="482"/>
      <c r="F5" s="482"/>
      <c r="G5" s="482"/>
      <c r="H5" s="482"/>
      <c r="I5" s="116"/>
      <c r="J5" s="116"/>
      <c r="K5" s="40"/>
      <c r="L5" s="40"/>
      <c r="M5" s="41"/>
      <c r="N5" s="42" t="s">
        <v>0</v>
      </c>
      <c r="O5" s="43"/>
      <c r="P5" s="44"/>
    </row>
    <row r="6" spans="1:17" s="4" customFormat="1" ht="18.75" customHeight="1" thickTop="1" x14ac:dyDescent="0.3">
      <c r="A6" s="466"/>
      <c r="B6" s="467"/>
      <c r="C6" s="463" t="s">
        <v>47</v>
      </c>
      <c r="D6" s="464"/>
      <c r="E6" s="464"/>
      <c r="F6" s="464"/>
      <c r="G6" s="464"/>
      <c r="H6" s="465"/>
      <c r="I6" s="463" t="s">
        <v>48</v>
      </c>
      <c r="J6" s="464"/>
      <c r="K6" s="480"/>
      <c r="L6" s="481" t="s">
        <v>49</v>
      </c>
      <c r="M6" s="464"/>
      <c r="N6" s="465"/>
      <c r="O6" s="458" t="s">
        <v>50</v>
      </c>
      <c r="P6" s="459"/>
      <c r="Q6" s="121"/>
    </row>
    <row r="7" spans="1:17" ht="24" customHeight="1" x14ac:dyDescent="0.3">
      <c r="A7" s="137" t="s">
        <v>41</v>
      </c>
      <c r="B7" s="477" t="s">
        <v>56</v>
      </c>
      <c r="C7" s="478"/>
      <c r="D7" s="479"/>
      <c r="E7" s="460" t="s">
        <v>57</v>
      </c>
      <c r="F7" s="461"/>
      <c r="G7" s="461"/>
      <c r="H7" s="462"/>
      <c r="I7" s="48"/>
      <c r="J7" s="130" t="s">
        <v>51</v>
      </c>
      <c r="K7" s="130" t="s">
        <v>52</v>
      </c>
      <c r="L7" s="48"/>
      <c r="M7" s="130" t="s">
        <v>51</v>
      </c>
      <c r="N7" s="129" t="s">
        <v>52</v>
      </c>
      <c r="O7" s="127"/>
      <c r="P7" s="132"/>
      <c r="Q7" s="120" t="s">
        <v>54</v>
      </c>
    </row>
    <row r="8" spans="1:17" ht="24" customHeight="1" x14ac:dyDescent="0.3">
      <c r="A8" s="125"/>
      <c r="B8" s="126"/>
      <c r="C8" s="468" t="s">
        <v>99</v>
      </c>
      <c r="D8" s="469"/>
      <c r="E8" s="469"/>
      <c r="F8" s="469"/>
      <c r="G8" s="469"/>
      <c r="H8" s="470"/>
      <c r="I8" s="49" t="s">
        <v>100</v>
      </c>
      <c r="J8" s="133">
        <f>+'Page 1 - Daily Travel Detail'!J44</f>
        <v>0</v>
      </c>
      <c r="K8" s="133">
        <f>+'Page 1 - Daily Travel Detail'!K44</f>
        <v>0</v>
      </c>
      <c r="L8" s="48"/>
      <c r="M8" s="48"/>
      <c r="N8" s="48"/>
      <c r="O8" s="127"/>
      <c r="P8" s="132"/>
      <c r="Q8" s="122"/>
    </row>
    <row r="9" spans="1:17" ht="24" customHeight="1" x14ac:dyDescent="0.3">
      <c r="A9" s="127"/>
      <c r="B9" s="128"/>
      <c r="C9" s="471"/>
      <c r="D9" s="472"/>
      <c r="E9" s="472"/>
      <c r="F9" s="472"/>
      <c r="G9" s="472"/>
      <c r="H9" s="473"/>
      <c r="I9" s="49" t="s">
        <v>63</v>
      </c>
      <c r="J9" s="133">
        <f>+'Page 1 - Daily Travel Detail'!J45</f>
        <v>0</v>
      </c>
      <c r="K9" s="133">
        <f>+'Page 1 - Daily Travel Detail'!K45</f>
        <v>0</v>
      </c>
      <c r="L9" s="135" t="s">
        <v>74</v>
      </c>
      <c r="M9" s="133">
        <f>+'Page 1 - Daily Travel Detail'!M44</f>
        <v>0</v>
      </c>
      <c r="N9" s="133">
        <f>+'Page 1 - Daily Travel Detail'!N44</f>
        <v>0</v>
      </c>
      <c r="O9" s="127"/>
      <c r="P9" s="132"/>
      <c r="Q9" s="123"/>
    </row>
    <row r="10" spans="1:17" ht="24" customHeight="1" thickBot="1" x14ac:dyDescent="0.4">
      <c r="A10" s="139"/>
      <c r="B10" s="140"/>
      <c r="C10" s="474"/>
      <c r="D10" s="475"/>
      <c r="E10" s="475"/>
      <c r="F10" s="475"/>
      <c r="G10" s="475"/>
      <c r="H10" s="476"/>
      <c r="I10" s="138" t="s">
        <v>101</v>
      </c>
      <c r="J10" s="134">
        <f>+'Page 1 - Daily Travel Detail'!J46</f>
        <v>0</v>
      </c>
      <c r="K10" s="155"/>
      <c r="L10" s="136" t="s">
        <v>75</v>
      </c>
      <c r="M10" s="134">
        <f>+'Page 1 - Daily Travel Detail'!M45</f>
        <v>0</v>
      </c>
      <c r="N10" s="134">
        <f>+'Page 1 - Daily Travel Detail'!N45</f>
        <v>0</v>
      </c>
      <c r="O10" s="139"/>
      <c r="P10" s="134">
        <f>+'Page 1 - Daily Travel Detail'!P44</f>
        <v>0</v>
      </c>
      <c r="Q10" s="124" t="e">
        <v>#VALUE!</v>
      </c>
    </row>
    <row r="11" spans="1:17" ht="30" customHeight="1" thickTop="1" x14ac:dyDescent="0.4">
      <c r="A11" s="151"/>
      <c r="B11" s="412" t="s">
        <v>47</v>
      </c>
      <c r="C11" s="413"/>
      <c r="D11" s="413"/>
      <c r="E11" s="413"/>
      <c r="F11" s="413"/>
      <c r="G11" s="413"/>
      <c r="H11" s="414"/>
      <c r="I11" s="406" t="s">
        <v>48</v>
      </c>
      <c r="J11" s="407"/>
      <c r="K11" s="408"/>
      <c r="L11" s="406" t="s">
        <v>49</v>
      </c>
      <c r="M11" s="409"/>
      <c r="N11" s="410"/>
      <c r="O11" s="406" t="s">
        <v>50</v>
      </c>
      <c r="P11" s="410"/>
      <c r="Q11" s="4"/>
    </row>
    <row r="12" spans="1:17" ht="30" customHeight="1" x14ac:dyDescent="0.3">
      <c r="A12" s="152"/>
      <c r="B12" s="415"/>
      <c r="C12" s="416"/>
      <c r="D12" s="416"/>
      <c r="E12" s="416"/>
      <c r="F12" s="416"/>
      <c r="G12" s="416"/>
      <c r="H12" s="417"/>
      <c r="I12" s="48"/>
      <c r="J12" s="49" t="s">
        <v>51</v>
      </c>
      <c r="K12" s="49" t="s">
        <v>52</v>
      </c>
      <c r="L12" s="48"/>
      <c r="M12" s="49" t="s">
        <v>51</v>
      </c>
      <c r="N12" s="49" t="s">
        <v>52</v>
      </c>
      <c r="O12" s="49" t="s">
        <v>53</v>
      </c>
      <c r="P12" s="50" t="s">
        <v>54</v>
      </c>
      <c r="Q12" s="4"/>
    </row>
    <row r="13" spans="1:17" ht="33" customHeight="1" x14ac:dyDescent="0.35">
      <c r="A13" s="150" t="s">
        <v>55</v>
      </c>
      <c r="B13" s="96" t="s">
        <v>56</v>
      </c>
      <c r="C13" s="394"/>
      <c r="D13" s="395"/>
      <c r="E13" s="96" t="s">
        <v>57</v>
      </c>
      <c r="F13" s="378"/>
      <c r="G13" s="378"/>
      <c r="H13" s="379"/>
      <c r="I13" s="51" t="s">
        <v>58</v>
      </c>
      <c r="J13" s="29"/>
      <c r="K13" s="29"/>
      <c r="L13" s="52" t="s">
        <v>59</v>
      </c>
      <c r="M13" s="167"/>
      <c r="N13" s="31"/>
      <c r="O13" s="110"/>
      <c r="P13" s="29"/>
      <c r="Q13" s="4"/>
    </row>
    <row r="14" spans="1:17" ht="33" customHeight="1" x14ac:dyDescent="0.35">
      <c r="A14" s="148" t="s">
        <v>60</v>
      </c>
      <c r="B14" s="56" t="s">
        <v>61</v>
      </c>
      <c r="C14" s="376"/>
      <c r="D14" s="391"/>
      <c r="E14" s="392" t="s">
        <v>62</v>
      </c>
      <c r="F14" s="393"/>
      <c r="G14" s="376"/>
      <c r="H14" s="377"/>
      <c r="I14" s="51" t="s">
        <v>63</v>
      </c>
      <c r="J14" s="30"/>
      <c r="K14" s="30"/>
      <c r="L14" s="53" t="s">
        <v>64</v>
      </c>
      <c r="M14" s="31"/>
      <c r="N14" s="31"/>
      <c r="O14" s="190"/>
      <c r="P14" s="30"/>
      <c r="Q14" s="4"/>
    </row>
    <row r="15" spans="1:17" ht="33" customHeight="1" x14ac:dyDescent="0.35">
      <c r="A15" s="54" t="s">
        <v>65</v>
      </c>
      <c r="B15" s="400"/>
      <c r="C15" s="401"/>
      <c r="D15" s="55" t="s">
        <v>66</v>
      </c>
      <c r="E15" s="398"/>
      <c r="F15" s="399"/>
      <c r="G15" s="399"/>
      <c r="H15" s="55" t="s">
        <v>67</v>
      </c>
      <c r="I15" s="437"/>
      <c r="J15" s="438"/>
      <c r="K15" s="439"/>
      <c r="L15" s="53" t="s">
        <v>68</v>
      </c>
      <c r="M15" s="31"/>
      <c r="N15" s="30"/>
      <c r="O15" s="190"/>
      <c r="P15" s="29"/>
      <c r="Q15" s="4"/>
    </row>
    <row r="16" spans="1:17" ht="33" customHeight="1" x14ac:dyDescent="0.4">
      <c r="A16" s="56" t="s">
        <v>69</v>
      </c>
      <c r="B16" s="400"/>
      <c r="C16" s="434"/>
      <c r="D16" s="57" t="s">
        <v>66</v>
      </c>
      <c r="E16" s="398"/>
      <c r="F16" s="399"/>
      <c r="G16" s="399"/>
      <c r="H16" s="57" t="s">
        <v>67</v>
      </c>
      <c r="I16" s="440"/>
      <c r="J16" s="441"/>
      <c r="K16" s="442"/>
      <c r="L16" s="58" t="s">
        <v>70</v>
      </c>
      <c r="M16" s="163">
        <f>SUM(M13:M15)</f>
        <v>0</v>
      </c>
      <c r="N16" s="164"/>
      <c r="O16" s="190"/>
      <c r="P16" s="32"/>
      <c r="Q16" s="4"/>
    </row>
    <row r="17" spans="1:17" ht="17.399999999999999" customHeight="1" x14ac:dyDescent="0.35">
      <c r="A17" s="386" t="s">
        <v>71</v>
      </c>
      <c r="B17" s="387"/>
      <c r="C17" s="388"/>
      <c r="D17" s="403"/>
      <c r="E17" s="368" t="s">
        <v>72</v>
      </c>
      <c r="F17" s="396">
        <v>0.67</v>
      </c>
      <c r="G17" s="368" t="s">
        <v>73</v>
      </c>
      <c r="H17" s="383"/>
      <c r="I17" s="370" t="s">
        <v>74</v>
      </c>
      <c r="J17" s="374">
        <f>ROUND(IF(D17*F17=" ",0,D17*F17),2)</f>
        <v>0</v>
      </c>
      <c r="K17" s="402"/>
      <c r="L17" s="370" t="s">
        <v>75</v>
      </c>
      <c r="M17" s="372"/>
      <c r="N17" s="372"/>
      <c r="O17" s="109"/>
      <c r="P17" s="32"/>
      <c r="Q17" s="4"/>
    </row>
    <row r="18" spans="1:17" ht="17.399999999999999" customHeight="1" x14ac:dyDescent="0.35">
      <c r="A18" s="389"/>
      <c r="B18" s="390"/>
      <c r="C18" s="390"/>
      <c r="D18" s="369"/>
      <c r="E18" s="369"/>
      <c r="F18" s="397"/>
      <c r="G18" s="369"/>
      <c r="H18" s="384"/>
      <c r="I18" s="371"/>
      <c r="J18" s="375"/>
      <c r="K18" s="375"/>
      <c r="L18" s="371"/>
      <c r="M18" s="373"/>
      <c r="N18" s="373"/>
      <c r="O18" s="160"/>
      <c r="P18" s="185"/>
      <c r="Q18" s="4"/>
    </row>
    <row r="19" spans="1:17" ht="33" customHeight="1" thickBot="1" x14ac:dyDescent="0.45">
      <c r="A19" s="59" t="s">
        <v>76</v>
      </c>
      <c r="B19" s="380"/>
      <c r="C19" s="381"/>
      <c r="D19" s="381"/>
      <c r="E19" s="381"/>
      <c r="F19" s="381"/>
      <c r="G19" s="381"/>
      <c r="H19" s="382"/>
      <c r="I19" s="60" t="s">
        <v>77</v>
      </c>
      <c r="J19" s="61">
        <f>SUM(J13:J18)</f>
        <v>0</v>
      </c>
      <c r="K19" s="61">
        <f>SUM(K13:K17)</f>
        <v>0</v>
      </c>
      <c r="L19" s="60" t="s">
        <v>77</v>
      </c>
      <c r="M19" s="62">
        <f>SUM(M16:M17)</f>
        <v>0</v>
      </c>
      <c r="N19" s="62"/>
      <c r="O19" s="113" t="s">
        <v>77</v>
      </c>
      <c r="P19" s="62">
        <f>SUM(P13:P17)</f>
        <v>0</v>
      </c>
      <c r="Q19" s="4"/>
    </row>
    <row r="20" spans="1:17" ht="33" customHeight="1" thickTop="1" x14ac:dyDescent="0.35">
      <c r="A20" s="150" t="s">
        <v>55</v>
      </c>
      <c r="B20" s="96" t="s">
        <v>56</v>
      </c>
      <c r="C20" s="394"/>
      <c r="D20" s="395"/>
      <c r="E20" s="96" t="s">
        <v>57</v>
      </c>
      <c r="F20" s="378"/>
      <c r="G20" s="378"/>
      <c r="H20" s="379"/>
      <c r="I20" s="51" t="s">
        <v>58</v>
      </c>
      <c r="J20" s="29"/>
      <c r="K20" s="29"/>
      <c r="L20" s="52" t="s">
        <v>59</v>
      </c>
      <c r="M20" s="167"/>
      <c r="N20" s="31"/>
      <c r="O20" s="117"/>
      <c r="P20" s="29"/>
      <c r="Q20" s="4"/>
    </row>
    <row r="21" spans="1:17" ht="33" customHeight="1" x14ac:dyDescent="0.35">
      <c r="A21" s="148" t="s">
        <v>60</v>
      </c>
      <c r="B21" s="56" t="s">
        <v>61</v>
      </c>
      <c r="C21" s="376"/>
      <c r="D21" s="391"/>
      <c r="E21" s="392" t="s">
        <v>62</v>
      </c>
      <c r="F21" s="393"/>
      <c r="G21" s="376"/>
      <c r="H21" s="377"/>
      <c r="I21" s="51" t="s">
        <v>63</v>
      </c>
      <c r="J21" s="30"/>
      <c r="K21" s="30"/>
      <c r="L21" s="53" t="s">
        <v>64</v>
      </c>
      <c r="M21" s="31"/>
      <c r="N21" s="31"/>
      <c r="O21" s="117"/>
      <c r="P21" s="29"/>
      <c r="Q21" s="4"/>
    </row>
    <row r="22" spans="1:17" ht="33" customHeight="1" x14ac:dyDescent="0.35">
      <c r="A22" s="54" t="s">
        <v>65</v>
      </c>
      <c r="B22" s="400"/>
      <c r="C22" s="401"/>
      <c r="D22" s="55" t="s">
        <v>66</v>
      </c>
      <c r="E22" s="398"/>
      <c r="F22" s="399"/>
      <c r="G22" s="399"/>
      <c r="H22" s="55" t="s">
        <v>67</v>
      </c>
      <c r="I22" s="437"/>
      <c r="J22" s="438"/>
      <c r="K22" s="439"/>
      <c r="L22" s="53" t="s">
        <v>68</v>
      </c>
      <c r="M22" s="31"/>
      <c r="N22" s="30"/>
      <c r="O22" s="117"/>
      <c r="P22" s="29"/>
      <c r="Q22" s="4"/>
    </row>
    <row r="23" spans="1:17" ht="33" customHeight="1" x14ac:dyDescent="0.4">
      <c r="A23" s="56" t="s">
        <v>69</v>
      </c>
      <c r="B23" s="400"/>
      <c r="C23" s="434"/>
      <c r="D23" s="57" t="s">
        <v>66</v>
      </c>
      <c r="E23" s="398"/>
      <c r="F23" s="399"/>
      <c r="G23" s="399"/>
      <c r="H23" s="57" t="s">
        <v>67</v>
      </c>
      <c r="I23" s="440"/>
      <c r="J23" s="441"/>
      <c r="K23" s="442"/>
      <c r="L23" s="58" t="s">
        <v>70</v>
      </c>
      <c r="M23" s="163">
        <f>SUM(M20:M22)</f>
        <v>0</v>
      </c>
      <c r="N23" s="164">
        <f>SUM(N20:N22)</f>
        <v>0</v>
      </c>
      <c r="O23" s="117"/>
      <c r="P23" s="32"/>
      <c r="Q23" s="4"/>
    </row>
    <row r="24" spans="1:17" ht="17.399999999999999" customHeight="1" x14ac:dyDescent="0.35">
      <c r="A24" s="386" t="s">
        <v>71</v>
      </c>
      <c r="B24" s="387"/>
      <c r="C24" s="388"/>
      <c r="D24" s="403"/>
      <c r="E24" s="368" t="s">
        <v>72</v>
      </c>
      <c r="F24" s="396">
        <v>0.67</v>
      </c>
      <c r="G24" s="368" t="s">
        <v>73</v>
      </c>
      <c r="H24" s="383"/>
      <c r="I24" s="370" t="s">
        <v>74</v>
      </c>
      <c r="J24" s="374">
        <f>ROUND(IF(D24*F24=" ",0,D24*F24),2)</f>
        <v>0</v>
      </c>
      <c r="K24" s="402"/>
      <c r="L24" s="370" t="s">
        <v>75</v>
      </c>
      <c r="M24" s="372"/>
      <c r="N24" s="372"/>
      <c r="O24" s="117"/>
      <c r="P24" s="32"/>
      <c r="Q24" s="4"/>
    </row>
    <row r="25" spans="1:17" ht="17.399999999999999" customHeight="1" x14ac:dyDescent="0.35">
      <c r="A25" s="389"/>
      <c r="B25" s="390"/>
      <c r="C25" s="390"/>
      <c r="D25" s="369"/>
      <c r="E25" s="369"/>
      <c r="F25" s="397"/>
      <c r="G25" s="369"/>
      <c r="H25" s="384"/>
      <c r="I25" s="371"/>
      <c r="J25" s="375"/>
      <c r="K25" s="375"/>
      <c r="L25" s="371"/>
      <c r="M25" s="373"/>
      <c r="N25" s="373"/>
      <c r="O25" s="117"/>
      <c r="P25" s="185"/>
      <c r="Q25" s="4"/>
    </row>
    <row r="26" spans="1:17" ht="33" customHeight="1" thickBot="1" x14ac:dyDescent="0.45">
      <c r="A26" s="59" t="s">
        <v>76</v>
      </c>
      <c r="B26" s="380"/>
      <c r="C26" s="381"/>
      <c r="D26" s="381"/>
      <c r="E26" s="381"/>
      <c r="F26" s="381"/>
      <c r="G26" s="381"/>
      <c r="H26" s="382"/>
      <c r="I26" s="60" t="s">
        <v>77</v>
      </c>
      <c r="J26" s="61">
        <f>SUM(J20:J25)</f>
        <v>0</v>
      </c>
      <c r="K26" s="63">
        <f>SUM(K20:K24)</f>
        <v>0</v>
      </c>
      <c r="L26" s="60" t="s">
        <v>77</v>
      </c>
      <c r="M26" s="62">
        <f>SUM(M23:M24)</f>
        <v>0</v>
      </c>
      <c r="N26" s="62">
        <f>SUM(N23:N24)</f>
        <v>0</v>
      </c>
      <c r="O26" s="112" t="s">
        <v>77</v>
      </c>
      <c r="P26" s="64">
        <f>SUM(P20:P24)</f>
        <v>0</v>
      </c>
      <c r="Q26" s="4"/>
    </row>
    <row r="27" spans="1:17" ht="33" customHeight="1" thickTop="1" x14ac:dyDescent="0.35">
      <c r="A27" s="150" t="s">
        <v>55</v>
      </c>
      <c r="B27" s="96" t="s">
        <v>56</v>
      </c>
      <c r="C27" s="394"/>
      <c r="D27" s="395"/>
      <c r="E27" s="96" t="s">
        <v>57</v>
      </c>
      <c r="F27" s="378"/>
      <c r="G27" s="378"/>
      <c r="H27" s="379"/>
      <c r="I27" s="51" t="s">
        <v>58</v>
      </c>
      <c r="J27" s="29"/>
      <c r="K27" s="29"/>
      <c r="L27" s="52" t="s">
        <v>59</v>
      </c>
      <c r="M27" s="167"/>
      <c r="N27" s="31"/>
      <c r="O27" s="118"/>
      <c r="P27" s="29"/>
      <c r="Q27" s="4"/>
    </row>
    <row r="28" spans="1:17" ht="33" customHeight="1" x14ac:dyDescent="0.35">
      <c r="A28" s="148" t="s">
        <v>60</v>
      </c>
      <c r="B28" s="56" t="s">
        <v>61</v>
      </c>
      <c r="C28" s="376"/>
      <c r="D28" s="391"/>
      <c r="E28" s="392" t="s">
        <v>62</v>
      </c>
      <c r="F28" s="393"/>
      <c r="G28" s="376"/>
      <c r="H28" s="377"/>
      <c r="I28" s="51" t="s">
        <v>63</v>
      </c>
      <c r="J28" s="30"/>
      <c r="K28" s="30"/>
      <c r="L28" s="53" t="s">
        <v>64</v>
      </c>
      <c r="M28" s="31"/>
      <c r="N28" s="31"/>
      <c r="O28" s="104"/>
      <c r="P28" s="29"/>
      <c r="Q28" s="4"/>
    </row>
    <row r="29" spans="1:17" ht="33" customHeight="1" x14ac:dyDescent="0.35">
      <c r="A29" s="54" t="s">
        <v>65</v>
      </c>
      <c r="B29" s="400"/>
      <c r="C29" s="401"/>
      <c r="D29" s="55" t="s">
        <v>66</v>
      </c>
      <c r="E29" s="398"/>
      <c r="F29" s="399"/>
      <c r="G29" s="399"/>
      <c r="H29" s="55" t="s">
        <v>67</v>
      </c>
      <c r="I29" s="437"/>
      <c r="J29" s="438"/>
      <c r="K29" s="439"/>
      <c r="L29" s="53" t="s">
        <v>68</v>
      </c>
      <c r="M29" s="31"/>
      <c r="N29" s="30"/>
      <c r="O29" s="104"/>
      <c r="P29" s="29"/>
      <c r="Q29" s="4"/>
    </row>
    <row r="30" spans="1:17" ht="33" customHeight="1" x14ac:dyDescent="0.4">
      <c r="A30" s="56" t="s">
        <v>69</v>
      </c>
      <c r="B30" s="400"/>
      <c r="C30" s="434"/>
      <c r="D30" s="57" t="s">
        <v>66</v>
      </c>
      <c r="E30" s="398"/>
      <c r="F30" s="399"/>
      <c r="G30" s="399"/>
      <c r="H30" s="57" t="s">
        <v>67</v>
      </c>
      <c r="I30" s="440"/>
      <c r="J30" s="441"/>
      <c r="K30" s="442"/>
      <c r="L30" s="58" t="s">
        <v>70</v>
      </c>
      <c r="M30" s="163">
        <f>SUM(M27:M29)</f>
        <v>0</v>
      </c>
      <c r="N30" s="164">
        <f>SUM(N27:N29)</f>
        <v>0</v>
      </c>
      <c r="O30" s="104"/>
      <c r="P30" s="32"/>
      <c r="Q30" s="4"/>
    </row>
    <row r="31" spans="1:17" ht="17.399999999999999" customHeight="1" x14ac:dyDescent="0.35">
      <c r="A31" s="386" t="s">
        <v>71</v>
      </c>
      <c r="B31" s="387"/>
      <c r="C31" s="388"/>
      <c r="D31" s="403"/>
      <c r="E31" s="368" t="s">
        <v>72</v>
      </c>
      <c r="F31" s="396">
        <v>0.67</v>
      </c>
      <c r="G31" s="368" t="s">
        <v>73</v>
      </c>
      <c r="H31" s="383"/>
      <c r="I31" s="370" t="s">
        <v>74</v>
      </c>
      <c r="J31" s="374">
        <f>ROUND(IF(D31*F31=" ",0,D31*F31),2)</f>
        <v>0</v>
      </c>
      <c r="K31" s="402"/>
      <c r="L31" s="370" t="s">
        <v>75</v>
      </c>
      <c r="M31" s="372"/>
      <c r="N31" s="372"/>
      <c r="O31" s="119"/>
      <c r="P31" s="33"/>
      <c r="Q31" s="4"/>
    </row>
    <row r="32" spans="1:17" ht="17.399999999999999" customHeight="1" x14ac:dyDescent="0.35">
      <c r="A32" s="389"/>
      <c r="B32" s="390"/>
      <c r="C32" s="390"/>
      <c r="D32" s="369"/>
      <c r="E32" s="369"/>
      <c r="F32" s="397"/>
      <c r="G32" s="369"/>
      <c r="H32" s="384"/>
      <c r="I32" s="371"/>
      <c r="J32" s="375"/>
      <c r="K32" s="375"/>
      <c r="L32" s="371"/>
      <c r="M32" s="373"/>
      <c r="N32" s="373"/>
      <c r="O32" s="104"/>
      <c r="P32" s="159"/>
      <c r="Q32" s="4"/>
    </row>
    <row r="33" spans="1:17" ht="33" customHeight="1" thickBot="1" x14ac:dyDescent="0.45">
      <c r="A33" s="59" t="s">
        <v>76</v>
      </c>
      <c r="B33" s="380"/>
      <c r="C33" s="381"/>
      <c r="D33" s="381"/>
      <c r="E33" s="381"/>
      <c r="F33" s="381"/>
      <c r="G33" s="381"/>
      <c r="H33" s="382"/>
      <c r="I33" s="60" t="s">
        <v>77</v>
      </c>
      <c r="J33" s="61">
        <f>SUM(J27:J32)</f>
        <v>0</v>
      </c>
      <c r="K33" s="63">
        <f>SUM(K27:K31)</f>
        <v>0</v>
      </c>
      <c r="L33" s="60" t="s">
        <v>77</v>
      </c>
      <c r="M33" s="62">
        <f>SUM(M30:M31)</f>
        <v>0</v>
      </c>
      <c r="N33" s="62">
        <f>SUM(N30:N31)</f>
        <v>0</v>
      </c>
      <c r="O33" s="112" t="s">
        <v>77</v>
      </c>
      <c r="P33" s="64">
        <f>SUM(P27:P31)</f>
        <v>0</v>
      </c>
      <c r="Q33" s="4"/>
    </row>
    <row r="34" spans="1:17" ht="33" customHeight="1" thickTop="1" x14ac:dyDescent="0.35">
      <c r="A34" s="150" t="s">
        <v>55</v>
      </c>
      <c r="B34" s="96" t="s">
        <v>56</v>
      </c>
      <c r="C34" s="394"/>
      <c r="D34" s="395"/>
      <c r="E34" s="96" t="s">
        <v>57</v>
      </c>
      <c r="F34" s="378"/>
      <c r="G34" s="378"/>
      <c r="H34" s="379"/>
      <c r="I34" s="51" t="s">
        <v>58</v>
      </c>
      <c r="J34" s="29"/>
      <c r="K34" s="29"/>
      <c r="L34" s="52" t="s">
        <v>59</v>
      </c>
      <c r="M34" s="167"/>
      <c r="N34" s="31"/>
      <c r="O34" s="118"/>
      <c r="P34" s="34"/>
      <c r="Q34" s="4"/>
    </row>
    <row r="35" spans="1:17" ht="33" customHeight="1" x14ac:dyDescent="0.35">
      <c r="A35" s="148" t="s">
        <v>60</v>
      </c>
      <c r="B35" s="56" t="s">
        <v>61</v>
      </c>
      <c r="C35" s="376"/>
      <c r="D35" s="391"/>
      <c r="E35" s="392" t="s">
        <v>62</v>
      </c>
      <c r="F35" s="393"/>
      <c r="G35" s="376"/>
      <c r="H35" s="377"/>
      <c r="I35" s="51" t="s">
        <v>63</v>
      </c>
      <c r="J35" s="30"/>
      <c r="K35" s="30"/>
      <c r="L35" s="53" t="s">
        <v>64</v>
      </c>
      <c r="M35" s="31"/>
      <c r="N35" s="31"/>
      <c r="O35" s="104"/>
      <c r="P35" s="34"/>
      <c r="Q35" s="4"/>
    </row>
    <row r="36" spans="1:17" ht="33" customHeight="1" x14ac:dyDescent="0.35">
      <c r="A36" s="54" t="s">
        <v>65</v>
      </c>
      <c r="B36" s="400"/>
      <c r="C36" s="401"/>
      <c r="D36" s="55" t="s">
        <v>66</v>
      </c>
      <c r="E36" s="398"/>
      <c r="F36" s="399"/>
      <c r="G36" s="399"/>
      <c r="H36" s="55" t="s">
        <v>67</v>
      </c>
      <c r="I36" s="437"/>
      <c r="J36" s="438"/>
      <c r="K36" s="439"/>
      <c r="L36" s="53" t="s">
        <v>68</v>
      </c>
      <c r="M36" s="31"/>
      <c r="N36" s="30"/>
      <c r="O36" s="104"/>
      <c r="P36" s="34"/>
      <c r="Q36" s="4"/>
    </row>
    <row r="37" spans="1:17" ht="33" customHeight="1" x14ac:dyDescent="0.4">
      <c r="A37" s="56" t="s">
        <v>69</v>
      </c>
      <c r="B37" s="400"/>
      <c r="C37" s="434"/>
      <c r="D37" s="57" t="s">
        <v>66</v>
      </c>
      <c r="E37" s="398"/>
      <c r="F37" s="399"/>
      <c r="G37" s="399"/>
      <c r="H37" s="57" t="s">
        <v>67</v>
      </c>
      <c r="I37" s="440"/>
      <c r="J37" s="441"/>
      <c r="K37" s="442"/>
      <c r="L37" s="58" t="s">
        <v>70</v>
      </c>
      <c r="M37" s="163">
        <f>SUM(M34:M36)</f>
        <v>0</v>
      </c>
      <c r="N37" s="164">
        <f>SUM(N34:N36)</f>
        <v>0</v>
      </c>
      <c r="O37" s="104"/>
      <c r="P37" s="33"/>
      <c r="Q37" s="4"/>
    </row>
    <row r="38" spans="1:17" ht="17.399999999999999" customHeight="1" x14ac:dyDescent="0.35">
      <c r="A38" s="386" t="s">
        <v>71</v>
      </c>
      <c r="B38" s="387"/>
      <c r="C38" s="388"/>
      <c r="D38" s="403"/>
      <c r="E38" s="368" t="s">
        <v>72</v>
      </c>
      <c r="F38" s="396">
        <v>0.67</v>
      </c>
      <c r="G38" s="368" t="s">
        <v>73</v>
      </c>
      <c r="H38" s="383"/>
      <c r="I38" s="370" t="s">
        <v>74</v>
      </c>
      <c r="J38" s="374">
        <f>ROUND(IF(D38*F38=" ",0,D38*F38),2)</f>
        <v>0</v>
      </c>
      <c r="K38" s="402"/>
      <c r="L38" s="370" t="s">
        <v>75</v>
      </c>
      <c r="M38" s="372"/>
      <c r="N38" s="372"/>
      <c r="O38" s="119"/>
      <c r="P38" s="33"/>
      <c r="Q38" s="4"/>
    </row>
    <row r="39" spans="1:17" ht="17.399999999999999" customHeight="1" x14ac:dyDescent="0.35">
      <c r="A39" s="389"/>
      <c r="B39" s="390"/>
      <c r="C39" s="390"/>
      <c r="D39" s="369"/>
      <c r="E39" s="369"/>
      <c r="F39" s="397"/>
      <c r="G39" s="369"/>
      <c r="H39" s="384"/>
      <c r="I39" s="371"/>
      <c r="J39" s="375"/>
      <c r="K39" s="375"/>
      <c r="L39" s="371"/>
      <c r="M39" s="373"/>
      <c r="N39" s="373"/>
      <c r="O39" s="104"/>
      <c r="P39" s="159"/>
      <c r="Q39" s="4"/>
    </row>
    <row r="40" spans="1:17" ht="33" customHeight="1" thickBot="1" x14ac:dyDescent="0.45">
      <c r="A40" s="59" t="s">
        <v>76</v>
      </c>
      <c r="B40" s="380"/>
      <c r="C40" s="381"/>
      <c r="D40" s="381"/>
      <c r="E40" s="381"/>
      <c r="F40" s="381"/>
      <c r="G40" s="381"/>
      <c r="H40" s="382"/>
      <c r="I40" s="60" t="s">
        <v>77</v>
      </c>
      <c r="J40" s="61">
        <f>SUM(J34:J39)</f>
        <v>0</v>
      </c>
      <c r="K40" s="63">
        <f>SUM(K34:K38)</f>
        <v>0</v>
      </c>
      <c r="L40" s="60" t="s">
        <v>77</v>
      </c>
      <c r="M40" s="62">
        <f>SUM(M37:M38)</f>
        <v>0</v>
      </c>
      <c r="N40" s="62">
        <f>SUM(N37:N38)</f>
        <v>0</v>
      </c>
      <c r="O40" s="111" t="s">
        <v>77</v>
      </c>
      <c r="P40" s="64">
        <f>SUM(P34:P38)</f>
        <v>0</v>
      </c>
      <c r="Q40" s="4"/>
    </row>
    <row r="41" spans="1:17" ht="33" customHeight="1" thickTop="1" x14ac:dyDescent="0.35">
      <c r="A41" s="150" t="s">
        <v>55</v>
      </c>
      <c r="B41" s="96" t="s">
        <v>56</v>
      </c>
      <c r="C41" s="394"/>
      <c r="D41" s="395"/>
      <c r="E41" s="96" t="s">
        <v>57</v>
      </c>
      <c r="F41" s="378"/>
      <c r="G41" s="378"/>
      <c r="H41" s="379"/>
      <c r="I41" s="51" t="s">
        <v>58</v>
      </c>
      <c r="J41" s="29"/>
      <c r="K41" s="29"/>
      <c r="L41" s="52" t="s">
        <v>59</v>
      </c>
      <c r="M41" s="167"/>
      <c r="N41" s="31"/>
      <c r="O41" s="118"/>
      <c r="P41" s="34"/>
      <c r="Q41" s="4"/>
    </row>
    <row r="42" spans="1:17" ht="33" customHeight="1" x14ac:dyDescent="0.35">
      <c r="A42" s="148" t="s">
        <v>60</v>
      </c>
      <c r="B42" s="56" t="s">
        <v>61</v>
      </c>
      <c r="C42" s="376"/>
      <c r="D42" s="391"/>
      <c r="E42" s="392" t="s">
        <v>62</v>
      </c>
      <c r="F42" s="393"/>
      <c r="G42" s="376"/>
      <c r="H42" s="377"/>
      <c r="I42" s="51" t="s">
        <v>63</v>
      </c>
      <c r="J42" s="30"/>
      <c r="K42" s="30"/>
      <c r="L42" s="53" t="s">
        <v>64</v>
      </c>
      <c r="M42" s="31"/>
      <c r="N42" s="31"/>
      <c r="O42" s="104"/>
      <c r="P42" s="34"/>
      <c r="Q42" s="4"/>
    </row>
    <row r="43" spans="1:17" ht="33" customHeight="1" x14ac:dyDescent="0.35">
      <c r="A43" s="54" t="s">
        <v>65</v>
      </c>
      <c r="B43" s="400"/>
      <c r="C43" s="401"/>
      <c r="D43" s="55" t="s">
        <v>66</v>
      </c>
      <c r="E43" s="398"/>
      <c r="F43" s="399"/>
      <c r="G43" s="399"/>
      <c r="H43" s="55" t="s">
        <v>67</v>
      </c>
      <c r="I43" s="437"/>
      <c r="J43" s="438"/>
      <c r="K43" s="439"/>
      <c r="L43" s="53" t="s">
        <v>68</v>
      </c>
      <c r="M43" s="31"/>
      <c r="N43" s="30"/>
      <c r="O43" s="104"/>
      <c r="P43" s="34"/>
      <c r="Q43" s="4"/>
    </row>
    <row r="44" spans="1:17" ht="33" customHeight="1" x14ac:dyDescent="0.4">
      <c r="A44" s="56" t="s">
        <v>69</v>
      </c>
      <c r="B44" s="400"/>
      <c r="C44" s="434"/>
      <c r="D44" s="57" t="s">
        <v>66</v>
      </c>
      <c r="E44" s="398"/>
      <c r="F44" s="399"/>
      <c r="G44" s="399"/>
      <c r="H44" s="57" t="s">
        <v>67</v>
      </c>
      <c r="I44" s="440"/>
      <c r="J44" s="441"/>
      <c r="K44" s="442"/>
      <c r="L44" s="58" t="s">
        <v>70</v>
      </c>
      <c r="M44" s="163">
        <f>SUM(M41:M43)</f>
        <v>0</v>
      </c>
      <c r="N44" s="164">
        <f>SUM(N41:N43)</f>
        <v>0</v>
      </c>
      <c r="O44" s="104"/>
      <c r="P44" s="33"/>
      <c r="Q44" s="4"/>
    </row>
    <row r="45" spans="1:17" ht="17.399999999999999" customHeight="1" x14ac:dyDescent="0.35">
      <c r="A45" s="386" t="s">
        <v>71</v>
      </c>
      <c r="B45" s="387"/>
      <c r="C45" s="388"/>
      <c r="D45" s="403"/>
      <c r="E45" s="368" t="s">
        <v>72</v>
      </c>
      <c r="F45" s="396">
        <v>0.67</v>
      </c>
      <c r="G45" s="368" t="s">
        <v>73</v>
      </c>
      <c r="H45" s="383"/>
      <c r="I45" s="370" t="s">
        <v>74</v>
      </c>
      <c r="J45" s="374">
        <f>ROUND(IF(D45*F45=" ",0,D45*F45),2)</f>
        <v>0</v>
      </c>
      <c r="K45" s="402"/>
      <c r="L45" s="370" t="s">
        <v>75</v>
      </c>
      <c r="M45" s="372"/>
      <c r="N45" s="372"/>
      <c r="O45" s="119"/>
      <c r="P45" s="33"/>
      <c r="Q45" s="4"/>
    </row>
    <row r="46" spans="1:17" ht="17.399999999999999" customHeight="1" x14ac:dyDescent="0.35">
      <c r="A46" s="389"/>
      <c r="B46" s="390"/>
      <c r="C46" s="390"/>
      <c r="D46" s="369"/>
      <c r="E46" s="369"/>
      <c r="F46" s="397"/>
      <c r="G46" s="369"/>
      <c r="H46" s="384"/>
      <c r="I46" s="371"/>
      <c r="J46" s="375"/>
      <c r="K46" s="375"/>
      <c r="L46" s="371"/>
      <c r="M46" s="373"/>
      <c r="N46" s="373"/>
      <c r="O46" s="104"/>
      <c r="P46" s="159"/>
      <c r="Q46" s="4"/>
    </row>
    <row r="47" spans="1:17" ht="33" customHeight="1" thickBot="1" x14ac:dyDescent="0.45">
      <c r="A47" s="59" t="s">
        <v>76</v>
      </c>
      <c r="B47" s="380"/>
      <c r="C47" s="381"/>
      <c r="D47" s="381"/>
      <c r="E47" s="381"/>
      <c r="F47" s="381"/>
      <c r="G47" s="381"/>
      <c r="H47" s="382"/>
      <c r="I47" s="60" t="s">
        <v>77</v>
      </c>
      <c r="J47" s="61">
        <f>SUM(J41:J46)</f>
        <v>0</v>
      </c>
      <c r="K47" s="63">
        <f>SUM(K41:K45)</f>
        <v>0</v>
      </c>
      <c r="L47" s="60" t="s">
        <v>77</v>
      </c>
      <c r="M47" s="62">
        <f>SUM(M44:M45)</f>
        <v>0</v>
      </c>
      <c r="N47" s="62">
        <f>SUM(N44:N45)</f>
        <v>0</v>
      </c>
      <c r="O47" s="114" t="s">
        <v>77</v>
      </c>
      <c r="P47" s="64">
        <f>SUM(P41:P45)</f>
        <v>0</v>
      </c>
      <c r="Q47" s="4"/>
    </row>
    <row r="48" spans="1:17" ht="36" customHeight="1" thickTop="1" x14ac:dyDescent="0.4">
      <c r="A48" s="68"/>
      <c r="B48" s="69"/>
      <c r="C48" s="69"/>
      <c r="D48" s="69"/>
      <c r="E48" s="69"/>
      <c r="F48" s="69"/>
      <c r="G48" s="69"/>
      <c r="H48" s="69"/>
      <c r="I48" s="70" t="s">
        <v>58</v>
      </c>
      <c r="J48" s="156">
        <f>SUM(J8+J13+J20+J27+J34+J41)</f>
        <v>0</v>
      </c>
      <c r="K48" s="71">
        <f>SUM(K8+K13+K20+K27+K34+K41)</f>
        <v>0</v>
      </c>
      <c r="L48" s="72" t="s">
        <v>78</v>
      </c>
      <c r="M48" s="73">
        <f>SUM(M9,M16,M23,M30,M37,M44)</f>
        <v>0</v>
      </c>
      <c r="N48" s="73">
        <f>SUM(N9,N16,N23,N30,N37,N44)</f>
        <v>0</v>
      </c>
      <c r="O48" s="97" t="s">
        <v>79</v>
      </c>
      <c r="P48" s="74">
        <f>SUM(P10, P19,P26,P33,P40,P47)</f>
        <v>0</v>
      </c>
    </row>
    <row r="49" spans="1:17" ht="33" customHeight="1" x14ac:dyDescent="0.4">
      <c r="B49" s="75"/>
      <c r="C49" s="75"/>
      <c r="D49" s="75"/>
      <c r="E49" s="75"/>
      <c r="F49" s="76"/>
      <c r="G49" s="435" t="s">
        <v>80</v>
      </c>
      <c r="H49" s="436"/>
      <c r="I49" s="77" t="s">
        <v>63</v>
      </c>
      <c r="J49" s="157">
        <f>SUM(J9+J14+J21+J28+J35+J42)</f>
        <v>0</v>
      </c>
      <c r="K49" s="78">
        <f>SUM(K9+K14+K21+K28+K35+K42)</f>
        <v>0</v>
      </c>
      <c r="L49" s="79" t="s">
        <v>81</v>
      </c>
      <c r="M49" s="80">
        <f>SUM(M10+M17+M24+M31+M38+M45)</f>
        <v>0</v>
      </c>
      <c r="N49" s="80">
        <f>SUM(N10+N17+N24+N31+N38+N45)</f>
        <v>0</v>
      </c>
      <c r="O49" s="81"/>
      <c r="P49" s="82"/>
    </row>
    <row r="50" spans="1:17" ht="33" customHeight="1" x14ac:dyDescent="0.4">
      <c r="G50" s="436"/>
      <c r="H50" s="436"/>
      <c r="I50" s="83" t="s">
        <v>74</v>
      </c>
      <c r="J50" s="157">
        <f>SUM(J10,J17,J18,J24,J25,J31,J32,J38,J39,J45,J46)</f>
        <v>0</v>
      </c>
      <c r="K50" s="149"/>
      <c r="L50" s="85"/>
      <c r="M50" s="85"/>
      <c r="N50" s="86"/>
      <c r="O50" s="98"/>
      <c r="P50" s="87"/>
    </row>
    <row r="51" spans="1:17" ht="18" customHeight="1" x14ac:dyDescent="0.35">
      <c r="A51" s="106" t="s">
        <v>82</v>
      </c>
      <c r="B51"/>
      <c r="C51" s="18"/>
      <c r="D51" s="18"/>
      <c r="E51" s="18"/>
      <c r="I51" s="3"/>
      <c r="K51" s="88"/>
      <c r="L51" s="89"/>
      <c r="M51" s="89"/>
      <c r="N51" s="89"/>
      <c r="O51" s="90"/>
    </row>
    <row r="52" spans="1:17" ht="18" customHeight="1" x14ac:dyDescent="0.35">
      <c r="A52" s="107">
        <v>-1</v>
      </c>
      <c r="B52" s="451" t="s">
        <v>83</v>
      </c>
      <c r="C52" s="450"/>
      <c r="D52" s="165"/>
      <c r="E52" s="107">
        <v>-2</v>
      </c>
      <c r="F52" s="456" t="s">
        <v>84</v>
      </c>
      <c r="G52" s="457"/>
      <c r="H52" s="457"/>
      <c r="I52" s="108">
        <v>-3</v>
      </c>
      <c r="J52" s="453" t="s">
        <v>85</v>
      </c>
      <c r="K52" s="454"/>
      <c r="L52" s="454"/>
    </row>
    <row r="53" spans="1:17" ht="18" customHeight="1" x14ac:dyDescent="0.35">
      <c r="B53" s="455" t="s">
        <v>86</v>
      </c>
      <c r="C53" s="450"/>
      <c r="D53"/>
      <c r="E53" s="165"/>
      <c r="F53" s="451" t="s">
        <v>87</v>
      </c>
      <c r="G53" s="450"/>
      <c r="H53" s="91"/>
      <c r="I53" s="189"/>
      <c r="J53" s="454"/>
      <c r="K53" s="454"/>
      <c r="L53" s="454"/>
      <c r="O53" s="3"/>
      <c r="Q53" s="2"/>
    </row>
    <row r="54" spans="1:17" ht="18" customHeight="1" x14ac:dyDescent="0.35">
      <c r="B54" s="191" t="s">
        <v>88</v>
      </c>
      <c r="C54" s="165"/>
      <c r="D54" s="165"/>
      <c r="E54" s="165"/>
      <c r="F54" s="449" t="s">
        <v>89</v>
      </c>
      <c r="G54" s="450"/>
      <c r="H54" s="91"/>
      <c r="I54" s="91"/>
      <c r="J54" s="454"/>
      <c r="K54" s="454"/>
      <c r="L54" s="454"/>
      <c r="O54" s="3"/>
    </row>
    <row r="55" spans="1:17" ht="18" customHeight="1" x14ac:dyDescent="0.35">
      <c r="A55" s="19"/>
      <c r="B55" s="455" t="s">
        <v>90</v>
      </c>
      <c r="C55" s="450"/>
      <c r="D55"/>
      <c r="E55" s="165"/>
      <c r="F55" s="451" t="s">
        <v>91</v>
      </c>
      <c r="G55" s="450"/>
      <c r="H55" s="91"/>
      <c r="I55" s="91"/>
      <c r="J55" s="454"/>
      <c r="K55" s="454"/>
      <c r="L55" s="454"/>
      <c r="M55" s="5"/>
      <c r="N55" s="5"/>
      <c r="O55" s="7"/>
      <c r="P55" s="92"/>
      <c r="Q55" s="93"/>
    </row>
    <row r="56" spans="1:17" ht="18" customHeight="1" x14ac:dyDescent="0.35">
      <c r="B56" s="170"/>
      <c r="C56" s="170"/>
      <c r="D56" s="170"/>
      <c r="E56" s="170"/>
      <c r="F56" s="449" t="s">
        <v>92</v>
      </c>
      <c r="G56" s="450"/>
      <c r="H56" s="91"/>
      <c r="I56" s="94"/>
      <c r="J56" s="454"/>
      <c r="K56" s="454"/>
      <c r="L56" s="454"/>
      <c r="M56" s="5"/>
      <c r="N56" s="5"/>
      <c r="O56" s="7"/>
    </row>
    <row r="57" spans="1:17" ht="12" customHeight="1" x14ac:dyDescent="0.25">
      <c r="A57" s="19"/>
      <c r="B57" s="5"/>
      <c r="C57" s="5"/>
      <c r="D57" s="5"/>
      <c r="E57" s="5"/>
      <c r="F57" s="5"/>
      <c r="G57" s="5"/>
      <c r="H57" s="5"/>
      <c r="I57" s="7"/>
      <c r="J57" s="5"/>
      <c r="K57" s="5"/>
      <c r="L57" s="5"/>
      <c r="M57" s="5"/>
      <c r="N57" s="5"/>
      <c r="O57" s="7"/>
      <c r="P57" s="92"/>
      <c r="Q57" s="93"/>
    </row>
    <row r="58" spans="1:17" ht="21" x14ac:dyDescent="0.4">
      <c r="A58" s="105" t="s">
        <v>93</v>
      </c>
      <c r="B58" s="174" t="s">
        <v>94</v>
      </c>
      <c r="C58" s="165"/>
      <c r="D58" s="165"/>
      <c r="E58" s="165"/>
      <c r="F58" s="165"/>
      <c r="G58" s="165"/>
      <c r="H58" s="165"/>
      <c r="I58" s="165"/>
      <c r="J58" s="165"/>
      <c r="K58" s="165"/>
      <c r="L58"/>
      <c r="M58"/>
      <c r="N58"/>
      <c r="O58" s="3"/>
      <c r="P58" s="92"/>
      <c r="Q58" s="93"/>
    </row>
    <row r="59" spans="1:17" ht="21" x14ac:dyDescent="0.4">
      <c r="A59" s="5"/>
      <c r="B59" s="452" t="s">
        <v>95</v>
      </c>
      <c r="C59" s="452"/>
      <c r="D59" s="452"/>
      <c r="E59" s="452"/>
      <c r="F59" s="452"/>
      <c r="I59" s="3"/>
      <c r="L59" s="5"/>
      <c r="M59" s="5"/>
      <c r="N59" s="5"/>
      <c r="O59" s="7"/>
      <c r="P59" s="5"/>
      <c r="Q59" s="5"/>
    </row>
    <row r="60" spans="1:17" ht="20.399999999999999" x14ac:dyDescent="0.35">
      <c r="A60" s="5"/>
      <c r="B60" s="5"/>
      <c r="C60" s="447" t="s">
        <v>51</v>
      </c>
      <c r="D60" s="447"/>
      <c r="E60" s="447"/>
      <c r="F60" s="91"/>
      <c r="G60" s="448">
        <v>135.6</v>
      </c>
      <c r="H60" s="296"/>
      <c r="I60" s="3"/>
      <c r="L60" s="5"/>
      <c r="N60" s="95"/>
      <c r="O60" s="7"/>
      <c r="P60" s="5"/>
      <c r="Q60" s="5"/>
    </row>
    <row r="61" spans="1:17" ht="20.399999999999999" x14ac:dyDescent="0.35">
      <c r="B61" s="5"/>
      <c r="C61" s="447" t="s">
        <v>96</v>
      </c>
      <c r="D61" s="447"/>
      <c r="E61" s="447"/>
      <c r="F61" s="447"/>
      <c r="G61" s="448">
        <v>154.9</v>
      </c>
      <c r="H61" s="296"/>
      <c r="I61" s="3"/>
      <c r="N61" s="95"/>
      <c r="O61" s="5"/>
      <c r="Q61" s="5"/>
    </row>
    <row r="62" spans="1:17" ht="12" customHeight="1" x14ac:dyDescent="0.25">
      <c r="A62" s="5" t="s">
        <v>37</v>
      </c>
      <c r="B62" s="5"/>
      <c r="C62" s="5"/>
      <c r="D62" s="5"/>
      <c r="E62" s="5"/>
      <c r="F62" s="5"/>
      <c r="G62" s="5"/>
      <c r="H62" s="5"/>
      <c r="I62" s="7"/>
      <c r="J62" s="5"/>
      <c r="K62" s="5"/>
      <c r="L62" s="5"/>
      <c r="M62" s="5"/>
      <c r="N62" s="5"/>
      <c r="O62" s="7"/>
      <c r="P62" s="142" t="s">
        <v>102</v>
      </c>
      <c r="Q62" s="93"/>
    </row>
  </sheetData>
  <mergeCells count="144">
    <mergeCell ref="C42:D42"/>
    <mergeCell ref="E42:F42"/>
    <mergeCell ref="G42:H42"/>
    <mergeCell ref="C35:D35"/>
    <mergeCell ref="E35:F35"/>
    <mergeCell ref="E36:G36"/>
    <mergeCell ref="B37:C37"/>
    <mergeCell ref="E37:G37"/>
    <mergeCell ref="G35:H35"/>
    <mergeCell ref="C41:D41"/>
    <mergeCell ref="B40:H40"/>
    <mergeCell ref="F41:H41"/>
    <mergeCell ref="B36:C36"/>
    <mergeCell ref="A38:C39"/>
    <mergeCell ref="E38:E39"/>
    <mergeCell ref="G38:H39"/>
    <mergeCell ref="D38:D39"/>
    <mergeCell ref="F38:F39"/>
    <mergeCell ref="C60:E60"/>
    <mergeCell ref="G60:H60"/>
    <mergeCell ref="C61:F61"/>
    <mergeCell ref="G61:H61"/>
    <mergeCell ref="B47:H47"/>
    <mergeCell ref="G49:H50"/>
    <mergeCell ref="F52:H52"/>
    <mergeCell ref="B52:C52"/>
    <mergeCell ref="B59:F59"/>
    <mergeCell ref="B29:C29"/>
    <mergeCell ref="E29:G29"/>
    <mergeCell ref="B30:C30"/>
    <mergeCell ref="E30:G30"/>
    <mergeCell ref="A31:C32"/>
    <mergeCell ref="E31:E32"/>
    <mergeCell ref="G31:H32"/>
    <mergeCell ref="B33:H33"/>
    <mergeCell ref="F34:H34"/>
    <mergeCell ref="C34:D34"/>
    <mergeCell ref="F27:H27"/>
    <mergeCell ref="B26:H26"/>
    <mergeCell ref="A24:C25"/>
    <mergeCell ref="E24:E25"/>
    <mergeCell ref="G24:H25"/>
    <mergeCell ref="C27:D27"/>
    <mergeCell ref="F24:F25"/>
    <mergeCell ref="C21:D21"/>
    <mergeCell ref="E21:F21"/>
    <mergeCell ref="C28:D28"/>
    <mergeCell ref="E28:F28"/>
    <mergeCell ref="G28:H28"/>
    <mergeCell ref="D24:D25"/>
    <mergeCell ref="D31:D32"/>
    <mergeCell ref="F31:F32"/>
    <mergeCell ref="J52:L56"/>
    <mergeCell ref="F53:G53"/>
    <mergeCell ref="F54:G54"/>
    <mergeCell ref="F55:G55"/>
    <mergeCell ref="F56:G56"/>
    <mergeCell ref="B43:C43"/>
    <mergeCell ref="E43:G43"/>
    <mergeCell ref="B55:C55"/>
    <mergeCell ref="B44:C44"/>
    <mergeCell ref="E44:G44"/>
    <mergeCell ref="D45:D46"/>
    <mergeCell ref="F45:F46"/>
    <mergeCell ref="A45:C46"/>
    <mergeCell ref="E45:E46"/>
    <mergeCell ref="G45:H46"/>
    <mergeCell ref="B53:C53"/>
    <mergeCell ref="I45:I46"/>
    <mergeCell ref="J45:J46"/>
    <mergeCell ref="O6:P6"/>
    <mergeCell ref="E7:H7"/>
    <mergeCell ref="C6:H6"/>
    <mergeCell ref="O11:P11"/>
    <mergeCell ref="I15:K16"/>
    <mergeCell ref="B16:C16"/>
    <mergeCell ref="I11:K11"/>
    <mergeCell ref="A6:B6"/>
    <mergeCell ref="M4:N4"/>
    <mergeCell ref="L11:N11"/>
    <mergeCell ref="C8:H10"/>
    <mergeCell ref="B7:D7"/>
    <mergeCell ref="C13:D13"/>
    <mergeCell ref="F13:H13"/>
    <mergeCell ref="B11:H12"/>
    <mergeCell ref="I6:K6"/>
    <mergeCell ref="L6:N6"/>
    <mergeCell ref="C14:D14"/>
    <mergeCell ref="A4:B4"/>
    <mergeCell ref="B15:C15"/>
    <mergeCell ref="E15:G15"/>
    <mergeCell ref="C5:H5"/>
    <mergeCell ref="E16:G16"/>
    <mergeCell ref="G14:H14"/>
    <mergeCell ref="D1:M1"/>
    <mergeCell ref="F2:L2"/>
    <mergeCell ref="K17:K18"/>
    <mergeCell ref="L17:L18"/>
    <mergeCell ref="M17:M18"/>
    <mergeCell ref="K24:K25"/>
    <mergeCell ref="L24:L25"/>
    <mergeCell ref="M24:M25"/>
    <mergeCell ref="F3:L3"/>
    <mergeCell ref="C4:H4"/>
    <mergeCell ref="E14:F14"/>
    <mergeCell ref="B23:C23"/>
    <mergeCell ref="C20:D20"/>
    <mergeCell ref="A17:C18"/>
    <mergeCell ref="E17:E18"/>
    <mergeCell ref="D17:D18"/>
    <mergeCell ref="F17:F18"/>
    <mergeCell ref="J17:J18"/>
    <mergeCell ref="F20:H20"/>
    <mergeCell ref="I22:K23"/>
    <mergeCell ref="G21:H21"/>
    <mergeCell ref="N17:N18"/>
    <mergeCell ref="N24:N25"/>
    <mergeCell ref="I24:I25"/>
    <mergeCell ref="G17:H18"/>
    <mergeCell ref="I17:I18"/>
    <mergeCell ref="J24:J25"/>
    <mergeCell ref="B19:H19"/>
    <mergeCell ref="B22:C22"/>
    <mergeCell ref="E22:G22"/>
    <mergeCell ref="E23:G23"/>
    <mergeCell ref="L38:L39"/>
    <mergeCell ref="M38:M39"/>
    <mergeCell ref="N38:N39"/>
    <mergeCell ref="I43:K44"/>
    <mergeCell ref="K45:K46"/>
    <mergeCell ref="L45:L46"/>
    <mergeCell ref="M45:M46"/>
    <mergeCell ref="N45:N46"/>
    <mergeCell ref="I29:K30"/>
    <mergeCell ref="K31:K32"/>
    <mergeCell ref="L31:L32"/>
    <mergeCell ref="M31:M32"/>
    <mergeCell ref="N31:N32"/>
    <mergeCell ref="I31:I32"/>
    <mergeCell ref="I38:I39"/>
    <mergeCell ref="I36:K37"/>
    <mergeCell ref="K38:K39"/>
    <mergeCell ref="J31:J32"/>
    <mergeCell ref="J38:J39"/>
  </mergeCells>
  <phoneticPr fontId="0" type="noConversion"/>
  <conditionalFormatting sqref="I50 H56:I56 H59:I59">
    <cfRule type="expression" priority="79" stopIfTrue="1">
      <formula>""" ""=0"</formula>
    </cfRule>
  </conditionalFormatting>
  <conditionalFormatting sqref="I52:J52 H65 H68:I68 H74">
    <cfRule type="expression" priority="216"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K64:L64 K66 K70">
    <cfRule type="cellIs" dxfId="74" priority="213" stopIfTrue="1" operator="greaterThan">
      <formula>28</formula>
    </cfRule>
  </conditionalFormatting>
  <conditionalFormatting sqref="K58:L58 M51:M54 K63:M63 K65:M65 K67:L67 K69:L69 K71:L71">
    <cfRule type="cellIs" dxfId="73" priority="215" stopIfTrue="1" operator="greaterThan">
      <formula>28</formula>
    </cfRule>
  </conditionalFormatting>
  <conditionalFormatting sqref="K51:M51 M52:M54 M56 K57:M57 K59:M59">
    <cfRule type="cellIs" dxfId="72" priority="76"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71" priority="33" stopIfTrue="1" operator="greaterThan">
      <formula>28</formula>
    </cfRule>
  </conditionalFormatting>
  <conditionalFormatting sqref="L61:M61">
    <cfRule type="cellIs" dxfId="70" priority="31" stopIfTrue="1" operator="greaterThan">
      <formula>28</formula>
    </cfRule>
  </conditionalFormatting>
  <conditionalFormatting sqref="L64:M64 L58 L66 L70">
    <cfRule type="cellIs" dxfId="69" priority="214" stopIfTrue="1" operator="greaterThan">
      <formula>30</formula>
    </cfRule>
  </conditionalFormatting>
  <conditionalFormatting sqref="M52 M55">
    <cfRule type="cellIs" dxfId="68" priority="77" stopIfTrue="1" operator="greaterThan">
      <formula>30</formula>
    </cfRule>
  </conditionalFormatting>
  <conditionalFormatting sqref="M60">
    <cfRule type="cellIs" dxfId="67" priority="32" stopIfTrue="1" operator="greaterThan">
      <formula>30</formula>
    </cfRule>
  </conditionalFormatting>
  <conditionalFormatting sqref="M13:N13">
    <cfRule type="cellIs" dxfId="66" priority="5" stopIfTrue="1" operator="greaterThan">
      <formula>28</formula>
    </cfRule>
  </conditionalFormatting>
  <conditionalFormatting sqref="M20:N20">
    <cfRule type="cellIs" dxfId="65" priority="4" stopIfTrue="1" operator="greaterThan">
      <formula>28</formula>
    </cfRule>
  </conditionalFormatting>
  <conditionalFormatting sqref="M27:N27">
    <cfRule type="cellIs" dxfId="64" priority="3" stopIfTrue="1" operator="greaterThan">
      <formula>28</formula>
    </cfRule>
  </conditionalFormatting>
  <conditionalFormatting sqref="M34:N34">
    <cfRule type="cellIs" dxfId="63" priority="2" stopIfTrue="1" operator="greaterThan">
      <formula>28</formula>
    </cfRule>
  </conditionalFormatting>
  <conditionalFormatting sqref="M41:N41">
    <cfRule type="cellIs" dxfId="62" priority="1" stopIfTrue="1" operator="greaterThan">
      <formula>28</formula>
    </cfRule>
  </conditionalFormatting>
  <dataValidations xWindow="52" yWindow="351" count="6">
    <dataValidation allowBlank="1" showInputMessage="1" showErrorMessage="1" prompt="Time must be entered in the following format:   h:mm" sqref="B36:B37 E36:G37 B29:B30 B22:B23 B15:B16 E22:G23 E15:G16 E29:G30 B43:B44 E43:G44" xr:uid="{00000000-0002-0000-0300-000000000000}"/>
    <dataValidation type="list" allowBlank="1" showInputMessage="1" showErrorMessage="1" sqref="M14:N14 M21:N21 M28:N28 M35:N35 M42:N42" xr:uid="{00000000-0002-0000-0300-000002000000}">
      <formula1>"13.3"</formula1>
    </dataValidation>
    <dataValidation type="list" allowBlank="1" showInputMessage="1" showErrorMessage="1" sqref="M13:N13 M20:N20 M27:N27 M34:N34 M41:N41" xr:uid="{00000000-0002-0000-0300-000003000000}">
      <formula1>"10.1"</formula1>
    </dataValidation>
    <dataValidation type="list" allowBlank="1" showInputMessage="1" showErrorMessage="1" sqref="N15 N22 N29 N36 N43" xr:uid="{00000000-0002-0000-0300-000004000000}">
      <formula1>"26.3"</formula1>
    </dataValidation>
    <dataValidation type="list" allowBlank="1" showInputMessage="1" showErrorMessage="1" sqref="M15 M22 M29 M36 M43" xr:uid="{00000000-0002-0000-0300-000005000000}">
      <formula1>"23.1"</formula1>
    </dataValidation>
    <dataValidation type="list" allowBlank="1" showInputMessage="1" showErrorMessage="1" sqref="F17:F18 F24:F25 F31:F32 F38:F39 F45:F46" xr:uid="{8B22378C-679B-4FF7-87F3-86DB0ACCE071}">
      <formula1>"0.33, .67, .25"</formula1>
    </dataValidation>
  </dataValidations>
  <printOptions horizontalCentered="1" verticalCentered="1"/>
  <pageMargins left="0" right="0" top="0" bottom="0" header="0" footer="0"/>
  <pageSetup scale="4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62"/>
  <sheetViews>
    <sheetView showGridLines="0" zoomScale="90" zoomScaleNormal="90" zoomScaleSheetLayoutView="90" zoomScalePageLayoutView="80" workbookViewId="0">
      <selection activeCell="E7" sqref="E7:H7"/>
    </sheetView>
  </sheetViews>
  <sheetFormatPr defaultColWidth="8.88671875" defaultRowHeight="13.2" x14ac:dyDescent="0.25"/>
  <cols>
    <col min="1" max="1" width="17.33203125" style="3" customWidth="1"/>
    <col min="2" max="3" width="12.6640625" style="3" customWidth="1"/>
    <col min="4" max="4" width="11.6640625" style="3" customWidth="1"/>
    <col min="5" max="5" width="5.33203125" style="3" customWidth="1"/>
    <col min="6" max="6" width="8.88671875" style="3" customWidth="1"/>
    <col min="7" max="7" width="11.6640625" style="3" customWidth="1"/>
    <col min="8" max="8" width="12.44140625" style="3" customWidth="1"/>
    <col min="9" max="9" width="7.6640625" style="1" customWidth="1"/>
    <col min="10" max="10" width="14.6640625" style="3" customWidth="1"/>
    <col min="11" max="11" width="16.6640625" style="3" customWidth="1"/>
    <col min="12" max="12" width="7.6640625" style="3" customWidth="1"/>
    <col min="13" max="13" width="14.6640625" style="3" customWidth="1"/>
    <col min="14" max="14" width="16.6640625" style="3" customWidth="1"/>
    <col min="15" max="15" width="20.5546875" style="1" customWidth="1"/>
    <col min="16" max="16" width="16.6640625" style="3" customWidth="1"/>
    <col min="17" max="17" width="8.88671875" style="3" hidden="1" customWidth="1"/>
    <col min="18" max="16384" width="8.88671875" style="3"/>
  </cols>
  <sheetData>
    <row r="1" spans="1:16" ht="21" customHeight="1" x14ac:dyDescent="0.4">
      <c r="A1" s="36"/>
      <c r="B1" s="36"/>
      <c r="C1" s="153"/>
      <c r="D1" s="404" t="s">
        <v>43</v>
      </c>
      <c r="E1" s="404"/>
      <c r="F1" s="404"/>
      <c r="G1" s="404"/>
      <c r="H1" s="404"/>
      <c r="I1" s="404"/>
      <c r="J1" s="404"/>
      <c r="K1" s="404"/>
      <c r="L1" s="404"/>
      <c r="M1" s="404"/>
      <c r="N1" s="99"/>
      <c r="O1" s="99"/>
      <c r="P1" s="100"/>
    </row>
    <row r="2" spans="1:16" ht="21" customHeight="1" x14ac:dyDescent="0.4">
      <c r="A2" s="36"/>
      <c r="B2" s="36"/>
      <c r="C2" s="153"/>
      <c r="D2" s="153"/>
      <c r="E2" s="153"/>
      <c r="F2" s="418" t="s">
        <v>44</v>
      </c>
      <c r="G2" s="418"/>
      <c r="H2" s="418"/>
      <c r="I2" s="418"/>
      <c r="J2" s="418"/>
      <c r="K2" s="418"/>
      <c r="L2" s="418"/>
      <c r="M2" s="101"/>
      <c r="N2" s="101"/>
      <c r="O2" s="153"/>
      <c r="P2" s="153"/>
    </row>
    <row r="3" spans="1:16" ht="21" customHeight="1" x14ac:dyDescent="0.3">
      <c r="A3" s="38"/>
      <c r="B3" s="154"/>
      <c r="C3" s="153"/>
      <c r="D3" s="153"/>
      <c r="E3" s="153"/>
      <c r="F3" s="411" t="s">
        <v>45</v>
      </c>
      <c r="G3" s="411"/>
      <c r="H3" s="411"/>
      <c r="I3" s="411"/>
      <c r="J3" s="411"/>
      <c r="K3" s="411"/>
      <c r="L3" s="411"/>
      <c r="M3" s="102"/>
      <c r="N3" s="102"/>
      <c r="O3" s="153"/>
      <c r="P3" s="153"/>
    </row>
    <row r="4" spans="1:16" s="4" customFormat="1" ht="27" customHeight="1" x14ac:dyDescent="0.4">
      <c r="A4" s="419" t="s">
        <v>46</v>
      </c>
      <c r="B4" s="419"/>
      <c r="C4" s="421">
        <f>+'Daily Travel Summary'!A15</f>
        <v>0</v>
      </c>
      <c r="D4" s="421"/>
      <c r="E4" s="421"/>
      <c r="F4" s="421"/>
      <c r="G4" s="421"/>
      <c r="H4" s="421"/>
      <c r="I4" s="115"/>
      <c r="J4" s="103" t="s">
        <v>98</v>
      </c>
      <c r="M4" s="421">
        <f>+'Daily Travel Summary'!B13</f>
        <v>0</v>
      </c>
      <c r="N4" s="421"/>
    </row>
    <row r="5" spans="1:16" s="4" customFormat="1" ht="27" customHeight="1" thickBot="1" x14ac:dyDescent="0.45">
      <c r="A5" s="171" t="s">
        <v>41</v>
      </c>
      <c r="B5" s="41"/>
      <c r="C5" s="482"/>
      <c r="D5" s="482"/>
      <c r="E5" s="482"/>
      <c r="F5" s="482"/>
      <c r="G5" s="482"/>
      <c r="H5" s="482"/>
      <c r="I5" s="116"/>
      <c r="J5" s="116"/>
      <c r="K5" s="40"/>
      <c r="L5" s="40"/>
      <c r="M5" s="41"/>
      <c r="N5" s="42" t="s">
        <v>0</v>
      </c>
      <c r="O5" s="43"/>
      <c r="P5" s="44"/>
    </row>
    <row r="6" spans="1:16" s="4" customFormat="1" ht="18" customHeight="1" thickTop="1" x14ac:dyDescent="0.3">
      <c r="A6" s="466"/>
      <c r="B6" s="467"/>
      <c r="C6" s="463" t="s">
        <v>47</v>
      </c>
      <c r="D6" s="464"/>
      <c r="E6" s="464"/>
      <c r="F6" s="464"/>
      <c r="G6" s="464"/>
      <c r="H6" s="465"/>
      <c r="I6" s="463" t="s">
        <v>48</v>
      </c>
      <c r="J6" s="464"/>
      <c r="K6" s="480"/>
      <c r="L6" s="481" t="s">
        <v>49</v>
      </c>
      <c r="M6" s="464"/>
      <c r="N6" s="465"/>
      <c r="O6" s="458" t="s">
        <v>50</v>
      </c>
      <c r="P6" s="459"/>
    </row>
    <row r="7" spans="1:16" ht="27" customHeight="1" x14ac:dyDescent="0.3">
      <c r="A7" s="137" t="s">
        <v>41</v>
      </c>
      <c r="B7" s="477" t="s">
        <v>56</v>
      </c>
      <c r="C7" s="478"/>
      <c r="D7" s="479"/>
      <c r="E7" s="460" t="s">
        <v>57</v>
      </c>
      <c r="F7" s="461"/>
      <c r="G7" s="461"/>
      <c r="H7" s="462"/>
      <c r="I7" s="48"/>
      <c r="J7" s="130" t="s">
        <v>51</v>
      </c>
      <c r="K7" s="130" t="s">
        <v>52</v>
      </c>
      <c r="L7" s="48"/>
      <c r="M7" s="130" t="s">
        <v>51</v>
      </c>
      <c r="N7" s="129" t="s">
        <v>52</v>
      </c>
      <c r="O7" s="127"/>
      <c r="P7" s="132"/>
    </row>
    <row r="8" spans="1:16" ht="27" customHeight="1" x14ac:dyDescent="0.3">
      <c r="A8" s="125"/>
      <c r="B8" s="126"/>
      <c r="C8" s="468" t="s">
        <v>99</v>
      </c>
      <c r="D8" s="469"/>
      <c r="E8" s="469"/>
      <c r="F8" s="469"/>
      <c r="G8" s="469"/>
      <c r="H8" s="470"/>
      <c r="I8" s="49" t="s">
        <v>58</v>
      </c>
      <c r="J8" s="133">
        <f>+'Page 2 - Daily Travel Detail'!J48</f>
        <v>0</v>
      </c>
      <c r="K8" s="133">
        <f>+'Page 2 - Daily Travel Detail'!K48</f>
        <v>0</v>
      </c>
      <c r="L8" s="48"/>
      <c r="M8" s="48"/>
      <c r="N8" s="48"/>
      <c r="O8" s="127"/>
      <c r="P8" s="132"/>
    </row>
    <row r="9" spans="1:16" ht="27" customHeight="1" x14ac:dyDescent="0.3">
      <c r="A9" s="127"/>
      <c r="B9" s="128"/>
      <c r="C9" s="471"/>
      <c r="D9" s="472"/>
      <c r="E9" s="472"/>
      <c r="F9" s="472"/>
      <c r="G9" s="472"/>
      <c r="H9" s="473"/>
      <c r="I9" s="49" t="s">
        <v>63</v>
      </c>
      <c r="J9" s="133">
        <f>+'Page 2 - Daily Travel Detail'!J49</f>
        <v>0</v>
      </c>
      <c r="K9" s="133">
        <f>+'Page 2 - Daily Travel Detail'!K49</f>
        <v>0</v>
      </c>
      <c r="L9" s="135" t="s">
        <v>74</v>
      </c>
      <c r="M9" s="133">
        <f>+'Page 2 - Daily Travel Detail'!M48</f>
        <v>0</v>
      </c>
      <c r="N9" s="133">
        <f>+'Page 2 - Daily Travel Detail'!N48</f>
        <v>0</v>
      </c>
      <c r="O9" s="127"/>
      <c r="P9" s="132"/>
    </row>
    <row r="10" spans="1:16" ht="27" customHeight="1" thickBot="1" x14ac:dyDescent="0.4">
      <c r="A10" s="139"/>
      <c r="B10" s="140"/>
      <c r="C10" s="474"/>
      <c r="D10" s="475"/>
      <c r="E10" s="475"/>
      <c r="F10" s="475"/>
      <c r="G10" s="475"/>
      <c r="H10" s="476"/>
      <c r="I10" s="138" t="s">
        <v>74</v>
      </c>
      <c r="J10" s="133">
        <f>+'Page 2 - Daily Travel Detail'!J50</f>
        <v>0</v>
      </c>
      <c r="K10" s="149"/>
      <c r="L10" s="136" t="s">
        <v>75</v>
      </c>
      <c r="M10" s="133">
        <f>+'Page 2 - Daily Travel Detail'!M49</f>
        <v>0</v>
      </c>
      <c r="N10" s="133">
        <f>+'Page 2 - Daily Travel Detail'!N49</f>
        <v>0</v>
      </c>
      <c r="O10" s="139"/>
      <c r="P10" s="133">
        <f>+'Page 2 - Daily Travel Detail'!P48</f>
        <v>0</v>
      </c>
    </row>
    <row r="11" spans="1:16" ht="30" customHeight="1" thickTop="1" x14ac:dyDescent="0.4">
      <c r="A11" s="151"/>
      <c r="B11" s="412" t="s">
        <v>47</v>
      </c>
      <c r="C11" s="413"/>
      <c r="D11" s="413"/>
      <c r="E11" s="413"/>
      <c r="F11" s="413"/>
      <c r="G11" s="413"/>
      <c r="H11" s="414"/>
      <c r="I11" s="396">
        <v>0.67</v>
      </c>
      <c r="J11" s="396">
        <v>0.67</v>
      </c>
      <c r="K11" s="396">
        <v>0.67</v>
      </c>
      <c r="L11" s="406" t="s">
        <v>49</v>
      </c>
      <c r="M11" s="409"/>
      <c r="N11" s="410"/>
      <c r="O11" s="406" t="s">
        <v>50</v>
      </c>
      <c r="P11" s="410"/>
    </row>
    <row r="12" spans="1:16" ht="30" customHeight="1" x14ac:dyDescent="0.3">
      <c r="A12" s="152"/>
      <c r="B12" s="415"/>
      <c r="C12" s="416"/>
      <c r="D12" s="416"/>
      <c r="E12" s="416"/>
      <c r="F12" s="416"/>
      <c r="G12" s="416"/>
      <c r="H12" s="417"/>
      <c r="I12" s="397"/>
      <c r="J12" s="397"/>
      <c r="K12" s="397"/>
      <c r="L12" s="48"/>
      <c r="M12" s="49" t="s">
        <v>51</v>
      </c>
      <c r="N12" s="49" t="s">
        <v>52</v>
      </c>
      <c r="O12" s="49" t="s">
        <v>53</v>
      </c>
      <c r="P12" s="50" t="s">
        <v>54</v>
      </c>
    </row>
    <row r="13" spans="1:16" ht="33" customHeight="1" x14ac:dyDescent="0.35">
      <c r="A13" s="150" t="s">
        <v>55</v>
      </c>
      <c r="B13" s="96" t="s">
        <v>56</v>
      </c>
      <c r="C13" s="394"/>
      <c r="D13" s="395"/>
      <c r="E13" s="96" t="s">
        <v>57</v>
      </c>
      <c r="F13" s="378"/>
      <c r="G13" s="378"/>
      <c r="H13" s="379"/>
      <c r="I13" s="51" t="s">
        <v>58</v>
      </c>
      <c r="J13" s="29"/>
      <c r="K13" s="29"/>
      <c r="L13" s="52" t="s">
        <v>59</v>
      </c>
      <c r="M13" s="167"/>
      <c r="N13" s="31"/>
      <c r="O13" s="110"/>
      <c r="P13" s="29"/>
    </row>
    <row r="14" spans="1:16" ht="33" customHeight="1" x14ac:dyDescent="0.35">
      <c r="A14" s="148" t="s">
        <v>60</v>
      </c>
      <c r="B14" s="56" t="s">
        <v>61</v>
      </c>
      <c r="C14" s="376"/>
      <c r="D14" s="391"/>
      <c r="E14" s="392" t="s">
        <v>62</v>
      </c>
      <c r="F14" s="393"/>
      <c r="G14" s="376"/>
      <c r="H14" s="377"/>
      <c r="I14" s="51" t="s">
        <v>63</v>
      </c>
      <c r="J14" s="30"/>
      <c r="K14" s="30"/>
      <c r="L14" s="53" t="s">
        <v>64</v>
      </c>
      <c r="M14" s="31"/>
      <c r="N14" s="31"/>
      <c r="O14" s="190"/>
      <c r="P14" s="30"/>
    </row>
    <row r="15" spans="1:16" ht="33" customHeight="1" x14ac:dyDescent="0.35">
      <c r="A15" s="54" t="s">
        <v>65</v>
      </c>
      <c r="B15" s="400"/>
      <c r="C15" s="401"/>
      <c r="D15" s="55" t="s">
        <v>66</v>
      </c>
      <c r="E15" s="398"/>
      <c r="F15" s="399"/>
      <c r="G15" s="399"/>
      <c r="H15" s="55" t="s">
        <v>67</v>
      </c>
      <c r="I15" s="437"/>
      <c r="J15" s="438"/>
      <c r="K15" s="439"/>
      <c r="L15" s="53" t="s">
        <v>68</v>
      </c>
      <c r="M15" s="31"/>
      <c r="N15" s="30"/>
      <c r="O15" s="190"/>
      <c r="P15" s="29"/>
    </row>
    <row r="16" spans="1:16" ht="33" customHeight="1" x14ac:dyDescent="0.4">
      <c r="A16" s="56" t="s">
        <v>69</v>
      </c>
      <c r="B16" s="400"/>
      <c r="C16" s="434"/>
      <c r="D16" s="57" t="s">
        <v>66</v>
      </c>
      <c r="E16" s="398"/>
      <c r="F16" s="399"/>
      <c r="G16" s="399"/>
      <c r="H16" s="57" t="s">
        <v>67</v>
      </c>
      <c r="I16" s="440"/>
      <c r="J16" s="441"/>
      <c r="K16" s="442"/>
      <c r="L16" s="58" t="s">
        <v>70</v>
      </c>
      <c r="M16" s="163">
        <f>SUM(M13:M15)</f>
        <v>0</v>
      </c>
      <c r="N16" s="164">
        <f>SUM(N13:N15)</f>
        <v>0</v>
      </c>
      <c r="O16" s="190"/>
      <c r="P16" s="32"/>
    </row>
    <row r="17" spans="1:16" ht="17.399999999999999" customHeight="1" x14ac:dyDescent="0.35">
      <c r="A17" s="386" t="s">
        <v>71</v>
      </c>
      <c r="B17" s="387"/>
      <c r="C17" s="388"/>
      <c r="D17" s="403"/>
      <c r="E17" s="368" t="s">
        <v>72</v>
      </c>
      <c r="F17" s="396">
        <v>0.67</v>
      </c>
      <c r="G17" s="368" t="s">
        <v>73</v>
      </c>
      <c r="H17" s="383"/>
      <c r="I17" s="370" t="s">
        <v>74</v>
      </c>
      <c r="J17" s="374">
        <f>ROUND(IF(D17*F17=" ",0,D17*F17),2)</f>
        <v>0</v>
      </c>
      <c r="K17" s="402"/>
      <c r="L17" s="370" t="s">
        <v>75</v>
      </c>
      <c r="M17" s="372"/>
      <c r="N17" s="372"/>
      <c r="O17" s="109"/>
      <c r="P17" s="32"/>
    </row>
    <row r="18" spans="1:16" ht="17.399999999999999" customHeight="1" x14ac:dyDescent="0.35">
      <c r="A18" s="389"/>
      <c r="B18" s="390"/>
      <c r="C18" s="390"/>
      <c r="D18" s="369"/>
      <c r="E18" s="369"/>
      <c r="F18" s="397"/>
      <c r="G18" s="369"/>
      <c r="H18" s="384"/>
      <c r="I18" s="371"/>
      <c r="J18" s="375"/>
      <c r="K18" s="375"/>
      <c r="L18" s="371"/>
      <c r="M18" s="373"/>
      <c r="N18" s="373"/>
      <c r="O18" s="160"/>
      <c r="P18" s="185"/>
    </row>
    <row r="19" spans="1:16" ht="33" customHeight="1" thickBot="1" x14ac:dyDescent="0.45">
      <c r="A19" s="59" t="s">
        <v>76</v>
      </c>
      <c r="B19" s="380"/>
      <c r="C19" s="381"/>
      <c r="D19" s="381"/>
      <c r="E19" s="381"/>
      <c r="F19" s="381"/>
      <c r="G19" s="381"/>
      <c r="H19" s="382"/>
      <c r="I19" s="60" t="s">
        <v>77</v>
      </c>
      <c r="J19" s="61">
        <f>SUM(J13:J18)</f>
        <v>0</v>
      </c>
      <c r="K19" s="61">
        <f>SUM(K13:K17)</f>
        <v>0</v>
      </c>
      <c r="L19" s="60" t="s">
        <v>77</v>
      </c>
      <c r="M19" s="62">
        <f>SUM(M16:M17)</f>
        <v>0</v>
      </c>
      <c r="N19" s="62">
        <f>SUM(N16:N17)</f>
        <v>0</v>
      </c>
      <c r="O19" s="113" t="s">
        <v>77</v>
      </c>
      <c r="P19" s="62">
        <f>SUM(P13:P17)</f>
        <v>0</v>
      </c>
    </row>
    <row r="20" spans="1:16" ht="33" customHeight="1" thickTop="1" x14ac:dyDescent="0.35">
      <c r="A20" s="150" t="s">
        <v>55</v>
      </c>
      <c r="B20" s="96" t="s">
        <v>56</v>
      </c>
      <c r="C20" s="394"/>
      <c r="D20" s="395"/>
      <c r="E20" s="96" t="s">
        <v>57</v>
      </c>
      <c r="F20" s="378"/>
      <c r="G20" s="378"/>
      <c r="H20" s="379"/>
      <c r="I20" s="51" t="s">
        <v>58</v>
      </c>
      <c r="J20" s="29"/>
      <c r="K20" s="29"/>
      <c r="L20" s="52" t="s">
        <v>59</v>
      </c>
      <c r="M20" s="167"/>
      <c r="N20" s="31"/>
      <c r="O20" s="117"/>
      <c r="P20" s="29"/>
    </row>
    <row r="21" spans="1:16" ht="33" customHeight="1" x14ac:dyDescent="0.35">
      <c r="A21" s="148" t="s">
        <v>60</v>
      </c>
      <c r="B21" s="56" t="s">
        <v>61</v>
      </c>
      <c r="C21" s="376"/>
      <c r="D21" s="391"/>
      <c r="E21" s="392" t="s">
        <v>62</v>
      </c>
      <c r="F21" s="393"/>
      <c r="G21" s="376"/>
      <c r="H21" s="377"/>
      <c r="I21" s="51" t="s">
        <v>63</v>
      </c>
      <c r="J21" s="30"/>
      <c r="K21" s="30"/>
      <c r="L21" s="53" t="s">
        <v>64</v>
      </c>
      <c r="M21" s="31"/>
      <c r="N21" s="31"/>
      <c r="O21" s="117"/>
      <c r="P21" s="29"/>
    </row>
    <row r="22" spans="1:16" ht="33" customHeight="1" x14ac:dyDescent="0.35">
      <c r="A22" s="54" t="s">
        <v>65</v>
      </c>
      <c r="B22" s="400"/>
      <c r="C22" s="401"/>
      <c r="D22" s="55" t="s">
        <v>66</v>
      </c>
      <c r="E22" s="398"/>
      <c r="F22" s="399"/>
      <c r="G22" s="399"/>
      <c r="H22" s="55" t="s">
        <v>67</v>
      </c>
      <c r="I22" s="437"/>
      <c r="J22" s="438"/>
      <c r="K22" s="439"/>
      <c r="L22" s="53" t="s">
        <v>68</v>
      </c>
      <c r="M22" s="31"/>
      <c r="N22" s="30"/>
      <c r="O22" s="117"/>
      <c r="P22" s="29"/>
    </row>
    <row r="23" spans="1:16" ht="33" customHeight="1" x14ac:dyDescent="0.4">
      <c r="A23" s="56" t="s">
        <v>69</v>
      </c>
      <c r="B23" s="400"/>
      <c r="C23" s="434"/>
      <c r="D23" s="57" t="s">
        <v>66</v>
      </c>
      <c r="E23" s="398"/>
      <c r="F23" s="399"/>
      <c r="G23" s="399"/>
      <c r="H23" s="57" t="s">
        <v>67</v>
      </c>
      <c r="I23" s="440"/>
      <c r="J23" s="441"/>
      <c r="K23" s="442"/>
      <c r="L23" s="58" t="s">
        <v>70</v>
      </c>
      <c r="M23" s="163">
        <f>SUM(M20:M22)</f>
        <v>0</v>
      </c>
      <c r="N23" s="164">
        <f>SUM(N20:N22)</f>
        <v>0</v>
      </c>
      <c r="O23" s="117"/>
      <c r="P23" s="32"/>
    </row>
    <row r="24" spans="1:16" ht="17.399999999999999" customHeight="1" x14ac:dyDescent="0.35">
      <c r="A24" s="386" t="s">
        <v>71</v>
      </c>
      <c r="B24" s="387"/>
      <c r="C24" s="388"/>
      <c r="D24" s="403"/>
      <c r="E24" s="368" t="s">
        <v>72</v>
      </c>
      <c r="F24" s="396">
        <v>0.67</v>
      </c>
      <c r="G24" s="368" t="s">
        <v>73</v>
      </c>
      <c r="H24" s="383"/>
      <c r="I24" s="370" t="s">
        <v>74</v>
      </c>
      <c r="J24" s="374">
        <f>ROUND(IF(D24*F24=" ",0,D24*F24),2)</f>
        <v>0</v>
      </c>
      <c r="K24" s="402"/>
      <c r="L24" s="370" t="s">
        <v>75</v>
      </c>
      <c r="M24" s="372"/>
      <c r="N24" s="372"/>
      <c r="O24" s="117"/>
      <c r="P24" s="32"/>
    </row>
    <row r="25" spans="1:16" ht="17.399999999999999" customHeight="1" x14ac:dyDescent="0.35">
      <c r="A25" s="389"/>
      <c r="B25" s="390"/>
      <c r="C25" s="390"/>
      <c r="D25" s="369"/>
      <c r="E25" s="369"/>
      <c r="F25" s="397"/>
      <c r="G25" s="369"/>
      <c r="H25" s="384"/>
      <c r="I25" s="371"/>
      <c r="J25" s="375"/>
      <c r="K25" s="375"/>
      <c r="L25" s="371"/>
      <c r="M25" s="373"/>
      <c r="N25" s="373"/>
      <c r="O25" s="117"/>
      <c r="P25" s="185"/>
    </row>
    <row r="26" spans="1:16" ht="33" customHeight="1" thickBot="1" x14ac:dyDescent="0.45">
      <c r="A26" s="59" t="s">
        <v>76</v>
      </c>
      <c r="B26" s="380"/>
      <c r="C26" s="381"/>
      <c r="D26" s="381"/>
      <c r="E26" s="381"/>
      <c r="F26" s="381"/>
      <c r="G26" s="381"/>
      <c r="H26" s="382"/>
      <c r="I26" s="60" t="s">
        <v>77</v>
      </c>
      <c r="J26" s="61">
        <f>SUM(J20:J25)</f>
        <v>0</v>
      </c>
      <c r="K26" s="63">
        <f>SUM(K20:K24)</f>
        <v>0</v>
      </c>
      <c r="L26" s="60" t="s">
        <v>77</v>
      </c>
      <c r="M26" s="62">
        <f>SUM(M23:M24)</f>
        <v>0</v>
      </c>
      <c r="N26" s="62">
        <f>SUM(N23:N24)</f>
        <v>0</v>
      </c>
      <c r="O26" s="112" t="s">
        <v>77</v>
      </c>
      <c r="P26" s="64">
        <f>SUM(P20:P24)</f>
        <v>0</v>
      </c>
    </row>
    <row r="27" spans="1:16" ht="33" customHeight="1" thickTop="1" x14ac:dyDescent="0.35">
      <c r="A27" s="150" t="s">
        <v>55</v>
      </c>
      <c r="B27" s="96" t="s">
        <v>56</v>
      </c>
      <c r="C27" s="394"/>
      <c r="D27" s="395"/>
      <c r="E27" s="96" t="s">
        <v>57</v>
      </c>
      <c r="F27" s="378"/>
      <c r="G27" s="378"/>
      <c r="H27" s="379"/>
      <c r="I27" s="51" t="s">
        <v>58</v>
      </c>
      <c r="J27" s="29"/>
      <c r="K27" s="29"/>
      <c r="L27" s="52" t="s">
        <v>59</v>
      </c>
      <c r="M27" s="167"/>
      <c r="N27" s="31"/>
      <c r="O27" s="118"/>
      <c r="P27" s="29"/>
    </row>
    <row r="28" spans="1:16" ht="33" customHeight="1" x14ac:dyDescent="0.35">
      <c r="A28" s="148" t="s">
        <v>60</v>
      </c>
      <c r="B28" s="56" t="s">
        <v>61</v>
      </c>
      <c r="C28" s="376"/>
      <c r="D28" s="391"/>
      <c r="E28" s="392" t="s">
        <v>62</v>
      </c>
      <c r="F28" s="393"/>
      <c r="G28" s="376"/>
      <c r="H28" s="377"/>
      <c r="I28" s="51" t="s">
        <v>63</v>
      </c>
      <c r="J28" s="30"/>
      <c r="K28" s="30"/>
      <c r="L28" s="53" t="s">
        <v>64</v>
      </c>
      <c r="M28" s="31"/>
      <c r="N28" s="31"/>
      <c r="O28" s="104"/>
      <c r="P28" s="29"/>
    </row>
    <row r="29" spans="1:16" ht="33" customHeight="1" x14ac:dyDescent="0.35">
      <c r="A29" s="54" t="s">
        <v>65</v>
      </c>
      <c r="B29" s="400"/>
      <c r="C29" s="401"/>
      <c r="D29" s="55" t="s">
        <v>66</v>
      </c>
      <c r="E29" s="398"/>
      <c r="F29" s="399"/>
      <c r="G29" s="399"/>
      <c r="H29" s="55" t="s">
        <v>67</v>
      </c>
      <c r="I29" s="437"/>
      <c r="J29" s="438"/>
      <c r="K29" s="439"/>
      <c r="L29" s="53" t="s">
        <v>68</v>
      </c>
      <c r="M29" s="31"/>
      <c r="N29" s="30"/>
      <c r="O29" s="104"/>
      <c r="P29" s="29"/>
    </row>
    <row r="30" spans="1:16" ht="33" customHeight="1" x14ac:dyDescent="0.4">
      <c r="A30" s="56" t="s">
        <v>69</v>
      </c>
      <c r="B30" s="400"/>
      <c r="C30" s="434"/>
      <c r="D30" s="57" t="s">
        <v>66</v>
      </c>
      <c r="E30" s="398"/>
      <c r="F30" s="399"/>
      <c r="G30" s="399"/>
      <c r="H30" s="57" t="s">
        <v>67</v>
      </c>
      <c r="I30" s="440"/>
      <c r="J30" s="441"/>
      <c r="K30" s="442"/>
      <c r="L30" s="58" t="s">
        <v>70</v>
      </c>
      <c r="M30" s="163">
        <f>SUM(M27:M29)</f>
        <v>0</v>
      </c>
      <c r="N30" s="164">
        <f>SUM(N27:N29)</f>
        <v>0</v>
      </c>
      <c r="O30" s="104"/>
      <c r="P30" s="32"/>
    </row>
    <row r="31" spans="1:16" ht="17.399999999999999" customHeight="1" x14ac:dyDescent="0.35">
      <c r="A31" s="386" t="s">
        <v>71</v>
      </c>
      <c r="B31" s="387"/>
      <c r="C31" s="388"/>
      <c r="D31" s="403"/>
      <c r="E31" s="368" t="s">
        <v>72</v>
      </c>
      <c r="F31" s="396">
        <v>0.67</v>
      </c>
      <c r="G31" s="368" t="s">
        <v>73</v>
      </c>
      <c r="H31" s="383"/>
      <c r="I31" s="370" t="s">
        <v>74</v>
      </c>
      <c r="J31" s="374">
        <f>ROUND(IF(D31*F31=" ",0,D31*F31),2)</f>
        <v>0</v>
      </c>
      <c r="K31" s="402"/>
      <c r="L31" s="370" t="s">
        <v>75</v>
      </c>
      <c r="M31" s="372"/>
      <c r="N31" s="372"/>
      <c r="O31" s="119"/>
      <c r="P31" s="33"/>
    </row>
    <row r="32" spans="1:16" ht="17.399999999999999" customHeight="1" x14ac:dyDescent="0.35">
      <c r="A32" s="389"/>
      <c r="B32" s="390"/>
      <c r="C32" s="390"/>
      <c r="D32" s="369"/>
      <c r="E32" s="369"/>
      <c r="F32" s="397"/>
      <c r="G32" s="369"/>
      <c r="H32" s="384"/>
      <c r="I32" s="371"/>
      <c r="J32" s="375"/>
      <c r="K32" s="375"/>
      <c r="L32" s="371"/>
      <c r="M32" s="373"/>
      <c r="N32" s="373"/>
      <c r="O32" s="104"/>
      <c r="P32" s="159"/>
    </row>
    <row r="33" spans="1:16" ht="33" customHeight="1" thickBot="1" x14ac:dyDescent="0.45">
      <c r="A33" s="59" t="s">
        <v>76</v>
      </c>
      <c r="B33" s="380"/>
      <c r="C33" s="381"/>
      <c r="D33" s="381"/>
      <c r="E33" s="381"/>
      <c r="F33" s="381"/>
      <c r="G33" s="381"/>
      <c r="H33" s="382"/>
      <c r="I33" s="60" t="s">
        <v>77</v>
      </c>
      <c r="J33" s="61">
        <f>SUM(J27:J32)</f>
        <v>0</v>
      </c>
      <c r="K33" s="63">
        <f>SUM(K27:K31)</f>
        <v>0</v>
      </c>
      <c r="L33" s="60" t="s">
        <v>77</v>
      </c>
      <c r="M33" s="62">
        <f>SUM(M30:M31)</f>
        <v>0</v>
      </c>
      <c r="N33" s="62">
        <f>SUM(N30:N31)</f>
        <v>0</v>
      </c>
      <c r="O33" s="112" t="s">
        <v>77</v>
      </c>
      <c r="P33" s="64">
        <f>SUM(P27:P31)</f>
        <v>0</v>
      </c>
    </row>
    <row r="34" spans="1:16" ht="33" customHeight="1" thickTop="1" x14ac:dyDescent="0.35">
      <c r="A34" s="150" t="s">
        <v>55</v>
      </c>
      <c r="B34" s="96" t="s">
        <v>56</v>
      </c>
      <c r="C34" s="394"/>
      <c r="D34" s="395"/>
      <c r="E34" s="96" t="s">
        <v>57</v>
      </c>
      <c r="F34" s="378"/>
      <c r="G34" s="378"/>
      <c r="H34" s="379"/>
      <c r="I34" s="51" t="s">
        <v>58</v>
      </c>
      <c r="J34" s="29"/>
      <c r="K34" s="29"/>
      <c r="L34" s="52" t="s">
        <v>59</v>
      </c>
      <c r="M34" s="167"/>
      <c r="N34" s="31"/>
      <c r="O34" s="118"/>
      <c r="P34" s="34"/>
    </row>
    <row r="35" spans="1:16" ht="33" customHeight="1" x14ac:dyDescent="0.35">
      <c r="A35" s="148" t="s">
        <v>60</v>
      </c>
      <c r="B35" s="56" t="s">
        <v>61</v>
      </c>
      <c r="C35" s="376"/>
      <c r="D35" s="391"/>
      <c r="E35" s="392" t="s">
        <v>62</v>
      </c>
      <c r="F35" s="393"/>
      <c r="G35" s="376"/>
      <c r="H35" s="377"/>
      <c r="I35" s="51" t="s">
        <v>63</v>
      </c>
      <c r="J35" s="30"/>
      <c r="K35" s="30"/>
      <c r="L35" s="53" t="s">
        <v>64</v>
      </c>
      <c r="M35" s="31"/>
      <c r="N35" s="31"/>
      <c r="O35" s="104"/>
      <c r="P35" s="34"/>
    </row>
    <row r="36" spans="1:16" ht="33" customHeight="1" x14ac:dyDescent="0.35">
      <c r="A36" s="54" t="s">
        <v>65</v>
      </c>
      <c r="B36" s="400"/>
      <c r="C36" s="401"/>
      <c r="D36" s="55" t="s">
        <v>66</v>
      </c>
      <c r="E36" s="398"/>
      <c r="F36" s="399"/>
      <c r="G36" s="399"/>
      <c r="H36" s="55" t="s">
        <v>67</v>
      </c>
      <c r="I36" s="437"/>
      <c r="J36" s="438"/>
      <c r="K36" s="439"/>
      <c r="L36" s="53" t="s">
        <v>68</v>
      </c>
      <c r="M36" s="31"/>
      <c r="N36" s="30"/>
      <c r="O36" s="104"/>
      <c r="P36" s="34"/>
    </row>
    <row r="37" spans="1:16" ht="33" customHeight="1" x14ac:dyDescent="0.4">
      <c r="A37" s="56" t="s">
        <v>69</v>
      </c>
      <c r="B37" s="400"/>
      <c r="C37" s="434"/>
      <c r="D37" s="57" t="s">
        <v>66</v>
      </c>
      <c r="E37" s="398"/>
      <c r="F37" s="399"/>
      <c r="G37" s="399"/>
      <c r="H37" s="57" t="s">
        <v>67</v>
      </c>
      <c r="I37" s="440"/>
      <c r="J37" s="441"/>
      <c r="K37" s="442"/>
      <c r="L37" s="58" t="s">
        <v>70</v>
      </c>
      <c r="M37" s="163">
        <f>SUM(M34:M36)</f>
        <v>0</v>
      </c>
      <c r="N37" s="164">
        <f>SUM(N34:N36)</f>
        <v>0</v>
      </c>
      <c r="O37" s="104"/>
      <c r="P37" s="33"/>
    </row>
    <row r="38" spans="1:16" ht="17.399999999999999" customHeight="1" x14ac:dyDescent="0.35">
      <c r="A38" s="386" t="s">
        <v>71</v>
      </c>
      <c r="B38" s="387"/>
      <c r="C38" s="388"/>
      <c r="D38" s="403"/>
      <c r="E38" s="368" t="s">
        <v>72</v>
      </c>
      <c r="F38" s="396">
        <v>0.67</v>
      </c>
      <c r="G38" s="368" t="s">
        <v>73</v>
      </c>
      <c r="H38" s="383"/>
      <c r="I38" s="370" t="s">
        <v>74</v>
      </c>
      <c r="J38" s="374">
        <f>ROUND(IF(D38*F38=" ",0,D38*F38),2)</f>
        <v>0</v>
      </c>
      <c r="K38" s="402"/>
      <c r="L38" s="370" t="s">
        <v>75</v>
      </c>
      <c r="M38" s="372"/>
      <c r="N38" s="372"/>
      <c r="O38" s="119"/>
      <c r="P38" s="33"/>
    </row>
    <row r="39" spans="1:16" ht="17.399999999999999" customHeight="1" x14ac:dyDescent="0.35">
      <c r="A39" s="389"/>
      <c r="B39" s="390"/>
      <c r="C39" s="390"/>
      <c r="D39" s="369"/>
      <c r="E39" s="369"/>
      <c r="F39" s="397"/>
      <c r="G39" s="369"/>
      <c r="H39" s="384"/>
      <c r="I39" s="371"/>
      <c r="J39" s="375"/>
      <c r="K39" s="375"/>
      <c r="L39" s="371"/>
      <c r="M39" s="373"/>
      <c r="N39" s="373"/>
      <c r="O39" s="104"/>
      <c r="P39" s="159"/>
    </row>
    <row r="40" spans="1:16" ht="33" customHeight="1" thickBot="1" x14ac:dyDescent="0.45">
      <c r="A40" s="59" t="s">
        <v>76</v>
      </c>
      <c r="B40" s="380"/>
      <c r="C40" s="381"/>
      <c r="D40" s="381"/>
      <c r="E40" s="381"/>
      <c r="F40" s="381"/>
      <c r="G40" s="381"/>
      <c r="H40" s="382"/>
      <c r="I40" s="60" t="s">
        <v>77</v>
      </c>
      <c r="J40" s="61">
        <f>SUM(J34:J39)</f>
        <v>0</v>
      </c>
      <c r="K40" s="63">
        <f>SUM(K34:K38)</f>
        <v>0</v>
      </c>
      <c r="L40" s="60" t="s">
        <v>77</v>
      </c>
      <c r="M40" s="62">
        <f>SUM(M37:M38)</f>
        <v>0</v>
      </c>
      <c r="N40" s="62">
        <f>SUM(N37:N38)</f>
        <v>0</v>
      </c>
      <c r="O40" s="111" t="s">
        <v>77</v>
      </c>
      <c r="P40" s="64">
        <f>SUM(P34:P38)</f>
        <v>0</v>
      </c>
    </row>
    <row r="41" spans="1:16" ht="33" customHeight="1" thickTop="1" x14ac:dyDescent="0.35">
      <c r="A41" s="150" t="s">
        <v>55</v>
      </c>
      <c r="B41" s="96" t="s">
        <v>56</v>
      </c>
      <c r="C41" s="394"/>
      <c r="D41" s="395"/>
      <c r="E41" s="96" t="s">
        <v>57</v>
      </c>
      <c r="F41" s="378"/>
      <c r="G41" s="378"/>
      <c r="H41" s="379"/>
      <c r="I41" s="51" t="s">
        <v>58</v>
      </c>
      <c r="J41" s="29"/>
      <c r="K41" s="29"/>
      <c r="L41" s="52" t="s">
        <v>59</v>
      </c>
      <c r="M41" s="167"/>
      <c r="N41" s="31"/>
      <c r="O41" s="118"/>
      <c r="P41" s="34"/>
    </row>
    <row r="42" spans="1:16" ht="33" customHeight="1" x14ac:dyDescent="0.35">
      <c r="A42" s="148" t="s">
        <v>60</v>
      </c>
      <c r="B42" s="56" t="s">
        <v>61</v>
      </c>
      <c r="C42" s="376"/>
      <c r="D42" s="391"/>
      <c r="E42" s="392" t="s">
        <v>62</v>
      </c>
      <c r="F42" s="393"/>
      <c r="G42" s="376"/>
      <c r="H42" s="377"/>
      <c r="I42" s="51" t="s">
        <v>63</v>
      </c>
      <c r="J42" s="30"/>
      <c r="K42" s="30"/>
      <c r="L42" s="53" t="s">
        <v>64</v>
      </c>
      <c r="M42" s="31"/>
      <c r="N42" s="31"/>
      <c r="O42" s="104"/>
      <c r="P42" s="34"/>
    </row>
    <row r="43" spans="1:16" ht="33" customHeight="1" x14ac:dyDescent="0.35">
      <c r="A43" s="54" t="s">
        <v>65</v>
      </c>
      <c r="B43" s="400"/>
      <c r="C43" s="401"/>
      <c r="D43" s="55" t="s">
        <v>66</v>
      </c>
      <c r="E43" s="398"/>
      <c r="F43" s="399"/>
      <c r="G43" s="399"/>
      <c r="H43" s="55" t="s">
        <v>67</v>
      </c>
      <c r="I43" s="437"/>
      <c r="J43" s="438"/>
      <c r="K43" s="439"/>
      <c r="L43" s="53" t="s">
        <v>68</v>
      </c>
      <c r="M43" s="31"/>
      <c r="N43" s="30"/>
      <c r="O43" s="104"/>
      <c r="P43" s="34"/>
    </row>
    <row r="44" spans="1:16" ht="33" customHeight="1" x14ac:dyDescent="0.4">
      <c r="A44" s="56" t="s">
        <v>69</v>
      </c>
      <c r="B44" s="400"/>
      <c r="C44" s="434"/>
      <c r="D44" s="57" t="s">
        <v>66</v>
      </c>
      <c r="E44" s="398"/>
      <c r="F44" s="399"/>
      <c r="G44" s="399"/>
      <c r="H44" s="57" t="s">
        <v>67</v>
      </c>
      <c r="I44" s="440"/>
      <c r="J44" s="441"/>
      <c r="K44" s="442"/>
      <c r="L44" s="58" t="s">
        <v>70</v>
      </c>
      <c r="M44" s="163">
        <f>SUM(M41:M43)</f>
        <v>0</v>
      </c>
      <c r="N44" s="164">
        <f>SUM(N41:N43)</f>
        <v>0</v>
      </c>
      <c r="O44" s="104"/>
      <c r="P44" s="33"/>
    </row>
    <row r="45" spans="1:16" ht="17.399999999999999" customHeight="1" x14ac:dyDescent="0.35">
      <c r="A45" s="386" t="s">
        <v>71</v>
      </c>
      <c r="B45" s="387"/>
      <c r="C45" s="388"/>
      <c r="D45" s="403"/>
      <c r="E45" s="368" t="s">
        <v>72</v>
      </c>
      <c r="F45" s="396">
        <v>0.67</v>
      </c>
      <c r="G45" s="368" t="s">
        <v>73</v>
      </c>
      <c r="H45" s="383"/>
      <c r="I45" s="370" t="s">
        <v>74</v>
      </c>
      <c r="J45" s="374">
        <f>ROUND(IF(D45*F45=" ",0,D45*F45),2)</f>
        <v>0</v>
      </c>
      <c r="K45" s="402"/>
      <c r="L45" s="370" t="s">
        <v>75</v>
      </c>
      <c r="M45" s="372"/>
      <c r="N45" s="372"/>
      <c r="O45" s="119"/>
      <c r="P45" s="33"/>
    </row>
    <row r="46" spans="1:16" ht="17.399999999999999" customHeight="1" x14ac:dyDescent="0.35">
      <c r="A46" s="389"/>
      <c r="B46" s="390"/>
      <c r="C46" s="390"/>
      <c r="D46" s="369"/>
      <c r="E46" s="369"/>
      <c r="F46" s="397"/>
      <c r="G46" s="369"/>
      <c r="H46" s="384"/>
      <c r="I46" s="371"/>
      <c r="J46" s="375"/>
      <c r="K46" s="375"/>
      <c r="L46" s="371"/>
      <c r="M46" s="373"/>
      <c r="N46" s="373"/>
      <c r="O46" s="104"/>
      <c r="P46" s="159"/>
    </row>
    <row r="47" spans="1:16" ht="33" customHeight="1" thickBot="1" x14ac:dyDescent="0.45">
      <c r="A47" s="59" t="s">
        <v>76</v>
      </c>
      <c r="B47" s="380"/>
      <c r="C47" s="381"/>
      <c r="D47" s="381"/>
      <c r="E47" s="381"/>
      <c r="F47" s="381"/>
      <c r="G47" s="381"/>
      <c r="H47" s="382"/>
      <c r="I47" s="60" t="s">
        <v>77</v>
      </c>
      <c r="J47" s="61">
        <f>SUM(J41:J46)</f>
        <v>0</v>
      </c>
      <c r="K47" s="63">
        <f>SUM(K41:K45)</f>
        <v>0</v>
      </c>
      <c r="L47" s="60" t="s">
        <v>77</v>
      </c>
      <c r="M47" s="62">
        <f>SUM(M44:M45)</f>
        <v>0</v>
      </c>
      <c r="N47" s="62">
        <f>SUM(N44:N45)</f>
        <v>0</v>
      </c>
      <c r="O47" s="114" t="s">
        <v>77</v>
      </c>
      <c r="P47" s="64">
        <f>SUM(P41:P45)</f>
        <v>0</v>
      </c>
    </row>
    <row r="48" spans="1:16" ht="36" customHeight="1" thickTop="1" x14ac:dyDescent="0.4">
      <c r="A48" s="68"/>
      <c r="B48" s="69"/>
      <c r="C48" s="69"/>
      <c r="D48" s="69"/>
      <c r="E48" s="69"/>
      <c r="F48" s="69"/>
      <c r="G48" s="69"/>
      <c r="H48" s="69"/>
      <c r="I48" s="70" t="s">
        <v>58</v>
      </c>
      <c r="J48" s="156">
        <f>SUM(J8+J13+J20+J27+J34+J41)</f>
        <v>0</v>
      </c>
      <c r="K48" s="71">
        <f>SUM(K8+K13+K20+K27+K34+K41)</f>
        <v>0</v>
      </c>
      <c r="L48" s="72" t="s">
        <v>78</v>
      </c>
      <c r="M48" s="73">
        <f>SUM(M9,M16,M23,M30,M37,M44)</f>
        <v>0</v>
      </c>
      <c r="N48" s="73">
        <f>SUM(N9,N16,N23,N30,N37,N44)</f>
        <v>0</v>
      </c>
      <c r="O48" s="97" t="s">
        <v>79</v>
      </c>
      <c r="P48" s="74">
        <f>SUM(P10, P19,P26,P33,P40,P47)</f>
        <v>0</v>
      </c>
    </row>
    <row r="49" spans="1:16" ht="33" customHeight="1" x14ac:dyDescent="0.4">
      <c r="B49" s="75"/>
      <c r="C49" s="75"/>
      <c r="D49" s="75"/>
      <c r="E49" s="75"/>
      <c r="F49" s="76"/>
      <c r="G49" s="435" t="s">
        <v>80</v>
      </c>
      <c r="H49" s="436"/>
      <c r="I49" s="77" t="s">
        <v>63</v>
      </c>
      <c r="J49" s="157">
        <f>SUM(J9+J14+J21+J28+J35+J42)</f>
        <v>0</v>
      </c>
      <c r="K49" s="78">
        <f>SUM(K9+K14+K21+K28+K35+K42)</f>
        <v>0</v>
      </c>
      <c r="L49" s="79" t="s">
        <v>81</v>
      </c>
      <c r="M49" s="80">
        <f>SUM(M10+M17+M24+M31+M38+M45)</f>
        <v>0</v>
      </c>
      <c r="N49" s="80">
        <f>SUM(N10+N17+N24+N31+N38+N45)</f>
        <v>0</v>
      </c>
      <c r="O49" s="81"/>
      <c r="P49" s="82"/>
    </row>
    <row r="50" spans="1:16" ht="33" customHeight="1" x14ac:dyDescent="0.4">
      <c r="G50" s="436"/>
      <c r="H50" s="436"/>
      <c r="I50" s="83" t="s">
        <v>74</v>
      </c>
      <c r="J50" s="157">
        <f>SUM(J10,J17,J18,J24,J25,J31,J32,J38,J39,J45,J46)</f>
        <v>0</v>
      </c>
      <c r="K50" s="149"/>
      <c r="L50" s="85"/>
      <c r="M50" s="85"/>
      <c r="N50" s="86"/>
      <c r="O50" s="98"/>
      <c r="P50" s="87"/>
    </row>
    <row r="51" spans="1:16" ht="18" customHeight="1" x14ac:dyDescent="0.35">
      <c r="A51" s="106" t="s">
        <v>82</v>
      </c>
      <c r="B51"/>
      <c r="C51" s="18"/>
      <c r="D51" s="18"/>
      <c r="E51" s="18"/>
      <c r="I51" s="3"/>
      <c r="K51" s="88"/>
      <c r="L51" s="89"/>
      <c r="M51" s="89"/>
      <c r="N51" s="89"/>
      <c r="O51" s="90"/>
    </row>
    <row r="52" spans="1:16" ht="18" customHeight="1" x14ac:dyDescent="0.35">
      <c r="A52" s="107">
        <v>-1</v>
      </c>
      <c r="B52" s="451" t="s">
        <v>83</v>
      </c>
      <c r="C52" s="450"/>
      <c r="D52" s="165"/>
      <c r="E52" s="107">
        <v>-2</v>
      </c>
      <c r="F52" s="456" t="s">
        <v>84</v>
      </c>
      <c r="G52" s="457"/>
      <c r="H52" s="457"/>
      <c r="I52" s="108">
        <v>-3</v>
      </c>
      <c r="J52" s="453" t="s">
        <v>168</v>
      </c>
      <c r="K52" s="454"/>
      <c r="L52" s="454"/>
    </row>
    <row r="53" spans="1:16" ht="18" customHeight="1" x14ac:dyDescent="0.35">
      <c r="B53" s="455" t="s">
        <v>86</v>
      </c>
      <c r="C53" s="450"/>
      <c r="D53"/>
      <c r="E53" s="165"/>
      <c r="F53" s="451" t="s">
        <v>87</v>
      </c>
      <c r="G53" s="450"/>
      <c r="H53" s="91"/>
      <c r="I53" s="189"/>
      <c r="J53" s="454"/>
      <c r="K53" s="454"/>
      <c r="L53" s="454"/>
      <c r="O53" s="3"/>
    </row>
    <row r="54" spans="1:16" ht="18" customHeight="1" x14ac:dyDescent="0.35">
      <c r="B54" s="191" t="s">
        <v>88</v>
      </c>
      <c r="C54" s="165"/>
      <c r="D54" s="165"/>
      <c r="E54" s="165"/>
      <c r="F54" s="449" t="s">
        <v>89</v>
      </c>
      <c r="G54" s="450"/>
      <c r="H54" s="91"/>
      <c r="I54" s="91"/>
      <c r="J54" s="454"/>
      <c r="K54" s="454"/>
      <c r="L54" s="454"/>
      <c r="O54" s="3"/>
    </row>
    <row r="55" spans="1:16" ht="18" customHeight="1" x14ac:dyDescent="0.35">
      <c r="A55" s="19"/>
      <c r="B55" s="455" t="s">
        <v>90</v>
      </c>
      <c r="C55" s="450"/>
      <c r="D55"/>
      <c r="E55" s="165"/>
      <c r="F55" s="451" t="s">
        <v>91</v>
      </c>
      <c r="G55" s="450"/>
      <c r="H55" s="91"/>
      <c r="I55" s="91"/>
      <c r="J55" s="454"/>
      <c r="K55" s="454"/>
      <c r="L55" s="454"/>
      <c r="M55" s="5"/>
      <c r="N55" s="5"/>
      <c r="O55" s="7"/>
      <c r="P55" s="92"/>
    </row>
    <row r="56" spans="1:16" ht="18" customHeight="1" x14ac:dyDescent="0.35">
      <c r="B56" s="170"/>
      <c r="C56" s="170"/>
      <c r="D56" s="170"/>
      <c r="E56" s="170"/>
      <c r="F56" s="449" t="s">
        <v>92</v>
      </c>
      <c r="G56" s="450"/>
      <c r="H56" s="91"/>
      <c r="I56" s="94"/>
      <c r="J56" s="454"/>
      <c r="K56" s="454"/>
      <c r="L56" s="454"/>
      <c r="M56" s="5"/>
      <c r="N56" s="5"/>
      <c r="O56" s="7"/>
    </row>
    <row r="57" spans="1:16" ht="12" customHeight="1" x14ac:dyDescent="0.25">
      <c r="A57" s="19"/>
      <c r="B57" s="5"/>
      <c r="C57" s="5"/>
      <c r="D57" s="5"/>
      <c r="E57" s="5"/>
      <c r="F57" s="5"/>
      <c r="G57" s="5"/>
      <c r="H57" s="5"/>
      <c r="I57" s="7"/>
      <c r="J57" s="5"/>
      <c r="K57" s="5"/>
      <c r="L57" s="5"/>
      <c r="M57" s="5"/>
      <c r="N57" s="5"/>
      <c r="O57" s="7"/>
      <c r="P57" s="92"/>
    </row>
    <row r="58" spans="1:16" ht="21" x14ac:dyDescent="0.4">
      <c r="A58" s="105" t="s">
        <v>93</v>
      </c>
      <c r="B58" s="174" t="s">
        <v>94</v>
      </c>
      <c r="C58" s="165"/>
      <c r="D58" s="165"/>
      <c r="E58" s="165"/>
      <c r="F58" s="165"/>
      <c r="G58" s="165"/>
      <c r="H58" s="165"/>
      <c r="I58" s="165"/>
      <c r="J58" s="165"/>
      <c r="K58" s="165"/>
      <c r="L58"/>
      <c r="M58"/>
      <c r="N58"/>
      <c r="O58" s="3"/>
      <c r="P58" s="92"/>
    </row>
    <row r="59" spans="1:16" ht="21" x14ac:dyDescent="0.4">
      <c r="A59" s="5"/>
      <c r="B59" s="452" t="s">
        <v>95</v>
      </c>
      <c r="C59" s="452"/>
      <c r="D59" s="452"/>
      <c r="E59" s="452"/>
      <c r="F59" s="452"/>
      <c r="I59" s="3"/>
      <c r="L59" s="5"/>
      <c r="M59" s="5"/>
      <c r="N59" s="5"/>
      <c r="O59" s="7"/>
      <c r="P59" s="5"/>
    </row>
    <row r="60" spans="1:16" ht="20.399999999999999" x14ac:dyDescent="0.35">
      <c r="A60" s="5"/>
      <c r="B60" s="5"/>
      <c r="C60" s="447" t="s">
        <v>51</v>
      </c>
      <c r="D60" s="447"/>
      <c r="E60" s="447"/>
      <c r="F60" s="91"/>
      <c r="G60" s="175"/>
      <c r="H60" s="175">
        <v>135.6</v>
      </c>
      <c r="I60" s="3"/>
      <c r="L60" s="5"/>
      <c r="N60" s="95"/>
      <c r="O60" s="7"/>
      <c r="P60" s="5"/>
    </row>
    <row r="61" spans="1:16" ht="20.399999999999999" x14ac:dyDescent="0.35">
      <c r="B61" s="5"/>
      <c r="C61" s="447" t="s">
        <v>96</v>
      </c>
      <c r="D61" s="447"/>
      <c r="E61" s="447"/>
      <c r="F61" s="447"/>
      <c r="G61" s="175"/>
      <c r="H61" s="175">
        <v>154.9</v>
      </c>
      <c r="I61" s="3"/>
      <c r="N61" s="95"/>
      <c r="O61" s="5"/>
    </row>
    <row r="62" spans="1:16" ht="12" customHeight="1" x14ac:dyDescent="0.25">
      <c r="A62" s="5" t="s">
        <v>37</v>
      </c>
      <c r="B62" s="5"/>
      <c r="C62" s="5"/>
      <c r="D62" s="5"/>
      <c r="E62" s="5"/>
      <c r="F62" s="5"/>
      <c r="G62" s="5"/>
      <c r="H62" s="5"/>
      <c r="I62" s="7"/>
      <c r="J62" s="5"/>
      <c r="K62" s="5"/>
      <c r="L62" s="5"/>
      <c r="M62" s="5"/>
      <c r="N62" s="5"/>
      <c r="O62" s="7"/>
      <c r="P62" s="142" t="s">
        <v>102</v>
      </c>
    </row>
  </sheetData>
  <mergeCells count="144">
    <mergeCell ref="J52:L56"/>
    <mergeCell ref="F53:G53"/>
    <mergeCell ref="F54:G54"/>
    <mergeCell ref="F55:G55"/>
    <mergeCell ref="F56:G56"/>
    <mergeCell ref="I43:K44"/>
    <mergeCell ref="K45:K46"/>
    <mergeCell ref="L45:L46"/>
    <mergeCell ref="D45:D46"/>
    <mergeCell ref="F45:F46"/>
    <mergeCell ref="J45:J46"/>
    <mergeCell ref="E43:G43"/>
    <mergeCell ref="E44:G44"/>
    <mergeCell ref="C61:F61"/>
    <mergeCell ref="B47:H47"/>
    <mergeCell ref="G49:H50"/>
    <mergeCell ref="F52:H52"/>
    <mergeCell ref="B55:C55"/>
    <mergeCell ref="B53:C53"/>
    <mergeCell ref="B59:F59"/>
    <mergeCell ref="B36:C36"/>
    <mergeCell ref="E36:G36"/>
    <mergeCell ref="B52:C52"/>
    <mergeCell ref="C60:E60"/>
    <mergeCell ref="A45:C46"/>
    <mergeCell ref="E45:E46"/>
    <mergeCell ref="G45:H46"/>
    <mergeCell ref="B43:C43"/>
    <mergeCell ref="B44:C44"/>
    <mergeCell ref="B37:C37"/>
    <mergeCell ref="E37:G37"/>
    <mergeCell ref="C41:D41"/>
    <mergeCell ref="F41:H41"/>
    <mergeCell ref="C42:D42"/>
    <mergeCell ref="E42:F42"/>
    <mergeCell ref="G42:H42"/>
    <mergeCell ref="B29:C29"/>
    <mergeCell ref="E29:G29"/>
    <mergeCell ref="B40:H40"/>
    <mergeCell ref="B33:H33"/>
    <mergeCell ref="B30:C30"/>
    <mergeCell ref="E30:G30"/>
    <mergeCell ref="A31:C32"/>
    <mergeCell ref="A38:C39"/>
    <mergeCell ref="E38:E39"/>
    <mergeCell ref="G38:H39"/>
    <mergeCell ref="D31:D32"/>
    <mergeCell ref="F31:F32"/>
    <mergeCell ref="D38:D39"/>
    <mergeCell ref="F38:F39"/>
    <mergeCell ref="G35:H35"/>
    <mergeCell ref="C34:D34"/>
    <mergeCell ref="F34:H34"/>
    <mergeCell ref="E31:E32"/>
    <mergeCell ref="C35:D35"/>
    <mergeCell ref="E35:F35"/>
    <mergeCell ref="G31:H32"/>
    <mergeCell ref="D1:M1"/>
    <mergeCell ref="F2:L2"/>
    <mergeCell ref="F3:L3"/>
    <mergeCell ref="C4:H4"/>
    <mergeCell ref="M4:N4"/>
    <mergeCell ref="E17:E18"/>
    <mergeCell ref="G17:H18"/>
    <mergeCell ref="I15:K16"/>
    <mergeCell ref="B16:C16"/>
    <mergeCell ref="E16:G16"/>
    <mergeCell ref="A4:B4"/>
    <mergeCell ref="I6:K6"/>
    <mergeCell ref="E15:G15"/>
    <mergeCell ref="B15:C15"/>
    <mergeCell ref="L6:N6"/>
    <mergeCell ref="C13:D13"/>
    <mergeCell ref="F13:H13"/>
    <mergeCell ref="C14:D14"/>
    <mergeCell ref="E14:F14"/>
    <mergeCell ref="G14:H14"/>
    <mergeCell ref="I17:I18"/>
    <mergeCell ref="K17:K18"/>
    <mergeCell ref="L17:L18"/>
    <mergeCell ref="O6:P6"/>
    <mergeCell ref="B7:D7"/>
    <mergeCell ref="E7:H7"/>
    <mergeCell ref="M17:M18"/>
    <mergeCell ref="N17:N18"/>
    <mergeCell ref="C5:H5"/>
    <mergeCell ref="B11:H12"/>
    <mergeCell ref="C8:H10"/>
    <mergeCell ref="A6:B6"/>
    <mergeCell ref="C6:H6"/>
    <mergeCell ref="O11:P11"/>
    <mergeCell ref="L11:N11"/>
    <mergeCell ref="I11:I12"/>
    <mergeCell ref="J11:J12"/>
    <mergeCell ref="K11:K12"/>
    <mergeCell ref="C21:D21"/>
    <mergeCell ref="E21:F21"/>
    <mergeCell ref="G21:H21"/>
    <mergeCell ref="C20:D20"/>
    <mergeCell ref="F20:H20"/>
    <mergeCell ref="A17:C18"/>
    <mergeCell ref="B19:H19"/>
    <mergeCell ref="D17:D18"/>
    <mergeCell ref="F17:F18"/>
    <mergeCell ref="C27:D27"/>
    <mergeCell ref="F27:H27"/>
    <mergeCell ref="C28:D28"/>
    <mergeCell ref="E28:F28"/>
    <mergeCell ref="G28:H28"/>
    <mergeCell ref="B26:H26"/>
    <mergeCell ref="B22:C22"/>
    <mergeCell ref="E22:G22"/>
    <mergeCell ref="A24:C25"/>
    <mergeCell ref="E24:E25"/>
    <mergeCell ref="G24:H25"/>
    <mergeCell ref="B23:C23"/>
    <mergeCell ref="E23:G23"/>
    <mergeCell ref="D24:D25"/>
    <mergeCell ref="F24:F25"/>
    <mergeCell ref="K24:K25"/>
    <mergeCell ref="L24:L25"/>
    <mergeCell ref="M24:M25"/>
    <mergeCell ref="N24:N25"/>
    <mergeCell ref="I29:K30"/>
    <mergeCell ref="I24:I25"/>
    <mergeCell ref="I22:K23"/>
    <mergeCell ref="J24:J25"/>
    <mergeCell ref="J17:J18"/>
    <mergeCell ref="M45:M46"/>
    <mergeCell ref="N45:N46"/>
    <mergeCell ref="K31:K32"/>
    <mergeCell ref="L31:L32"/>
    <mergeCell ref="M31:M32"/>
    <mergeCell ref="N31:N32"/>
    <mergeCell ref="I36:K37"/>
    <mergeCell ref="K38:K39"/>
    <mergeCell ref="L38:L39"/>
    <mergeCell ref="M38:M39"/>
    <mergeCell ref="N38:N39"/>
    <mergeCell ref="I31:I32"/>
    <mergeCell ref="I38:I39"/>
    <mergeCell ref="J38:J39"/>
    <mergeCell ref="J31:J32"/>
    <mergeCell ref="I45:I46"/>
  </mergeCells>
  <phoneticPr fontId="0" type="noConversion"/>
  <conditionalFormatting sqref="I50 H56:I56 H59:I59">
    <cfRule type="expression" priority="104" stopIfTrue="1">
      <formula>""" ""=0"</formula>
    </cfRule>
  </conditionalFormatting>
  <conditionalFormatting sqref="I52:J52 H65 H68:I68 H74">
    <cfRule type="expression" priority="299" stopIfTrue="1">
      <formula>""" ""=0"</formula>
    </cfRule>
  </conditionalFormatting>
  <conditionalFormatting sqref="J17">
    <cfRule type="expression" priority="21" stopIfTrue="1">
      <formula>""" ""=0"</formula>
    </cfRule>
  </conditionalFormatting>
  <conditionalFormatting sqref="J24">
    <cfRule type="expression" priority="22" stopIfTrue="1">
      <formula>""" ""=0"</formula>
    </cfRule>
  </conditionalFormatting>
  <conditionalFormatting sqref="J31">
    <cfRule type="expression" priority="23" stopIfTrue="1">
      <formula>""" ""=0"</formula>
    </cfRule>
  </conditionalFormatting>
  <conditionalFormatting sqref="J38">
    <cfRule type="expression" priority="25" stopIfTrue="1">
      <formula>""" ""=0"</formula>
    </cfRule>
  </conditionalFormatting>
  <conditionalFormatting sqref="J45">
    <cfRule type="expression" priority="24" stopIfTrue="1">
      <formula>""" ""=0"</formula>
    </cfRule>
  </conditionalFormatting>
  <conditionalFormatting sqref="K58 K64:L64 K66 K70">
    <cfRule type="cellIs" dxfId="61" priority="296" stopIfTrue="1" operator="greaterThan">
      <formula>28</formula>
    </cfRule>
  </conditionalFormatting>
  <conditionalFormatting sqref="K58:L58 M51:M54 K63:M63 K65:M65 K67:L67 K69:L69 K71:L71">
    <cfRule type="cellIs" dxfId="60" priority="298" stopIfTrue="1" operator="greaterThan">
      <formula>28</formula>
    </cfRule>
  </conditionalFormatting>
  <conditionalFormatting sqref="K51:M51 M52:M54 M56 K57:M57 K59:M59">
    <cfRule type="cellIs" dxfId="59" priority="101" stopIfTrue="1" operator="greaterThan">
      <formula>28</formula>
    </cfRule>
  </conditionalFormatting>
  <conditionalFormatting sqref="L17">
    <cfRule type="expression" priority="48" stopIfTrue="1">
      <formula>""" ""=0"</formula>
    </cfRule>
  </conditionalFormatting>
  <conditionalFormatting sqref="L24">
    <cfRule type="expression" priority="45" stopIfTrue="1">
      <formula>""" ""=0"</formula>
    </cfRule>
  </conditionalFormatting>
  <conditionalFormatting sqref="L31">
    <cfRule type="expression" priority="42" stopIfTrue="1">
      <formula>""" ""=0"</formula>
    </cfRule>
  </conditionalFormatting>
  <conditionalFormatting sqref="L38">
    <cfRule type="expression" priority="39" stopIfTrue="1">
      <formula>""" ""=0"</formula>
    </cfRule>
  </conditionalFormatting>
  <conditionalFormatting sqref="L45">
    <cfRule type="expression" priority="36" stopIfTrue="1">
      <formula>""" ""=0"</formula>
    </cfRule>
  </conditionalFormatting>
  <conditionalFormatting sqref="L60">
    <cfRule type="cellIs" dxfId="58" priority="33" stopIfTrue="1" operator="greaterThan">
      <formula>28</formula>
    </cfRule>
  </conditionalFormatting>
  <conditionalFormatting sqref="L61:M61">
    <cfRule type="cellIs" dxfId="57" priority="31" stopIfTrue="1" operator="greaterThan">
      <formula>28</formula>
    </cfRule>
  </conditionalFormatting>
  <conditionalFormatting sqref="L64:M64 L58 L66 L70">
    <cfRule type="cellIs" dxfId="56" priority="297" stopIfTrue="1" operator="greaterThan">
      <formula>30</formula>
    </cfRule>
  </conditionalFormatting>
  <conditionalFormatting sqref="M52 M55">
    <cfRule type="cellIs" dxfId="55" priority="102" stopIfTrue="1" operator="greaterThan">
      <formula>30</formula>
    </cfRule>
  </conditionalFormatting>
  <conditionalFormatting sqref="M60">
    <cfRule type="cellIs" dxfId="54" priority="32" stopIfTrue="1" operator="greaterThan">
      <formula>30</formula>
    </cfRule>
  </conditionalFormatting>
  <conditionalFormatting sqref="M13:N13">
    <cfRule type="cellIs" dxfId="53" priority="5" stopIfTrue="1" operator="greaterThan">
      <formula>28</formula>
    </cfRule>
  </conditionalFormatting>
  <conditionalFormatting sqref="M20:N20">
    <cfRule type="cellIs" dxfId="52" priority="4" stopIfTrue="1" operator="greaterThan">
      <formula>28</formula>
    </cfRule>
  </conditionalFormatting>
  <conditionalFormatting sqref="M27:N27">
    <cfRule type="cellIs" dxfId="51" priority="3" stopIfTrue="1" operator="greaterThan">
      <formula>28</formula>
    </cfRule>
  </conditionalFormatting>
  <conditionalFormatting sqref="M34:N34">
    <cfRule type="cellIs" dxfId="50" priority="2" stopIfTrue="1" operator="greaterThan">
      <formula>28</formula>
    </cfRule>
  </conditionalFormatting>
  <conditionalFormatting sqref="M41:N41">
    <cfRule type="cellIs" dxfId="49" priority="1" stopIfTrue="1" operator="greaterThan">
      <formula>28</formula>
    </cfRule>
  </conditionalFormatting>
  <dataValidations xWindow="52" yWindow="403" count="6">
    <dataValidation allowBlank="1" showInputMessage="1" showErrorMessage="1" prompt="Time must be entered in the following format:   h:mm" sqref="B36:B37 E36:G37 B29:B30 B22:B23 B15:B16 E22:G23 E15:G16 E29:G30 B43:B44 E43:G44" xr:uid="{00000000-0002-0000-0400-000000000000}"/>
    <dataValidation type="list" allowBlank="1" showInputMessage="1" showErrorMessage="1" sqref="M15 M22 M29 M36 M43" xr:uid="{00000000-0002-0000-0400-000002000000}">
      <formula1>"23.1"</formula1>
    </dataValidation>
    <dataValidation type="list" allowBlank="1" showInputMessage="1" showErrorMessage="1" sqref="N15 N22 N29 N36 N43" xr:uid="{00000000-0002-0000-0400-000003000000}">
      <formula1>"26.3"</formula1>
    </dataValidation>
    <dataValidation type="list" allowBlank="1" showInputMessage="1" showErrorMessage="1" sqref="M13:N13 M20:N20 M27:N27 M34:N34 M41:N41" xr:uid="{00000000-0002-0000-0400-000004000000}">
      <formula1>"10.1"</formula1>
    </dataValidation>
    <dataValidation type="list" allowBlank="1" showInputMessage="1" showErrorMessage="1" sqref="M14:N14 M21:N21 M28:N28 M35:N35 M42:N42" xr:uid="{00000000-0002-0000-0400-000005000000}">
      <formula1>"13.3"</formula1>
    </dataValidation>
    <dataValidation type="list" allowBlank="1" showInputMessage="1" showErrorMessage="1" sqref="I11:K12 F17:F18 F24:F25 F31:F32 F38:F39 F45:F46" xr:uid="{210F1D68-5597-42E0-9122-E66FFC25F8FE}">
      <formula1>"0.33, .67, .25"</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Q62"/>
  <sheetViews>
    <sheetView showGridLines="0" topLeftCell="A36" zoomScale="90" zoomScaleNormal="90" zoomScaleSheetLayoutView="90" zoomScalePageLayoutView="80" workbookViewId="0">
      <selection activeCell="J52" sqref="J52:L56"/>
    </sheetView>
  </sheetViews>
  <sheetFormatPr defaultColWidth="8.88671875" defaultRowHeight="13.2" x14ac:dyDescent="0.25"/>
  <cols>
    <col min="1" max="1" width="17.33203125" style="3" customWidth="1"/>
    <col min="2" max="3" width="12.6640625" style="3" customWidth="1"/>
    <col min="4" max="4" width="11.6640625" style="3" customWidth="1"/>
    <col min="5" max="5" width="5.33203125" style="3" customWidth="1"/>
    <col min="6" max="6" width="8.88671875" style="3" customWidth="1"/>
    <col min="7" max="7" width="11.6640625" style="3" customWidth="1"/>
    <col min="8" max="8" width="12.44140625" style="3" customWidth="1"/>
    <col min="9" max="9" width="7.6640625" style="1" customWidth="1"/>
    <col min="10" max="10" width="14.6640625" style="3" customWidth="1"/>
    <col min="11" max="11" width="16.6640625" style="3" customWidth="1"/>
    <col min="12" max="12" width="7.6640625" style="3" customWidth="1"/>
    <col min="13" max="13" width="14.6640625" style="3" customWidth="1"/>
    <col min="14" max="14" width="16.6640625" style="3" customWidth="1"/>
    <col min="15" max="15" width="20.5546875" style="1" customWidth="1"/>
    <col min="16" max="16" width="16.6640625" style="3" customWidth="1"/>
    <col min="17" max="17" width="8.88671875" style="3" hidden="1" customWidth="1"/>
    <col min="18" max="16384" width="8.88671875" style="3"/>
  </cols>
  <sheetData>
    <row r="1" spans="1:16" ht="21" customHeight="1" x14ac:dyDescent="0.4">
      <c r="A1" s="36"/>
      <c r="B1" s="36"/>
      <c r="C1" s="37"/>
      <c r="D1" s="404" t="s">
        <v>43</v>
      </c>
      <c r="E1" s="405"/>
      <c r="F1" s="405"/>
      <c r="G1" s="405"/>
      <c r="H1" s="405"/>
      <c r="I1" s="405"/>
      <c r="J1" s="405"/>
      <c r="K1" s="405"/>
      <c r="L1" s="405"/>
      <c r="M1" s="405"/>
      <c r="N1" s="99"/>
      <c r="O1" s="99"/>
      <c r="P1" s="100"/>
    </row>
    <row r="2" spans="1:16" ht="21" customHeight="1" x14ac:dyDescent="0.4">
      <c r="A2" s="36"/>
      <c r="B2" s="36"/>
      <c r="C2" s="37"/>
      <c r="D2" s="37"/>
      <c r="E2" s="37"/>
      <c r="F2" s="418" t="s">
        <v>44</v>
      </c>
      <c r="G2" s="296"/>
      <c r="H2" s="296"/>
      <c r="I2" s="296"/>
      <c r="J2" s="296"/>
      <c r="K2" s="296"/>
      <c r="L2" s="296"/>
      <c r="M2" s="101"/>
      <c r="N2" s="101"/>
      <c r="O2" s="37"/>
      <c r="P2" s="37"/>
    </row>
    <row r="3" spans="1:16" ht="21" customHeight="1" x14ac:dyDescent="0.3">
      <c r="A3" s="38"/>
      <c r="B3" s="39"/>
      <c r="C3" s="37"/>
      <c r="D3" s="37"/>
      <c r="E3" s="37"/>
      <c r="F3" s="411" t="s">
        <v>45</v>
      </c>
      <c r="G3" s="296"/>
      <c r="H3" s="296"/>
      <c r="I3" s="296"/>
      <c r="J3" s="296"/>
      <c r="K3" s="296"/>
      <c r="L3" s="296"/>
      <c r="M3" s="102"/>
      <c r="N3" s="102"/>
      <c r="O3" s="37"/>
      <c r="P3" s="37"/>
    </row>
    <row r="4" spans="1:16" s="4" customFormat="1" ht="27" customHeight="1" x14ac:dyDescent="0.4">
      <c r="A4" s="419" t="s">
        <v>46</v>
      </c>
      <c r="B4" s="420"/>
      <c r="C4" s="421">
        <f>+'Daily Travel Summary'!A15</f>
        <v>0</v>
      </c>
      <c r="D4" s="422"/>
      <c r="E4" s="422"/>
      <c r="F4" s="422"/>
      <c r="G4" s="422"/>
      <c r="H4" s="422"/>
      <c r="I4" s="115"/>
      <c r="J4" s="103" t="s">
        <v>98</v>
      </c>
      <c r="M4" s="421">
        <f>+'Daily Travel Summary'!B13</f>
        <v>0</v>
      </c>
      <c r="N4" s="502"/>
    </row>
    <row r="5" spans="1:16" s="4" customFormat="1" ht="27" customHeight="1" thickBot="1" x14ac:dyDescent="0.45">
      <c r="A5" s="171" t="s">
        <v>41</v>
      </c>
      <c r="B5" s="41"/>
      <c r="C5" s="423">
        <f ca="1">TODAY()</f>
        <v>45418</v>
      </c>
      <c r="D5" s="424"/>
      <c r="E5" s="424"/>
      <c r="F5" s="424"/>
      <c r="G5" s="424"/>
      <c r="H5" s="424"/>
      <c r="I5" s="116"/>
      <c r="J5" s="116"/>
      <c r="K5" s="40"/>
      <c r="L5" s="40"/>
      <c r="M5" s="41"/>
      <c r="N5" s="42" t="s">
        <v>0</v>
      </c>
      <c r="O5" s="43"/>
      <c r="P5" s="44"/>
    </row>
    <row r="6" spans="1:16" s="4" customFormat="1" ht="18" customHeight="1" thickTop="1" x14ac:dyDescent="0.3">
      <c r="A6" s="466"/>
      <c r="B6" s="467"/>
      <c r="C6" s="463" t="s">
        <v>47</v>
      </c>
      <c r="D6" s="498"/>
      <c r="E6" s="498"/>
      <c r="F6" s="498"/>
      <c r="G6" s="498"/>
      <c r="H6" s="499"/>
      <c r="I6" s="463" t="s">
        <v>48</v>
      </c>
      <c r="J6" s="500"/>
      <c r="K6" s="501"/>
      <c r="L6" s="481" t="s">
        <v>49</v>
      </c>
      <c r="M6" s="498"/>
      <c r="N6" s="498"/>
      <c r="O6" s="458" t="s">
        <v>50</v>
      </c>
      <c r="P6" s="459"/>
    </row>
    <row r="7" spans="1:16" ht="27" customHeight="1" x14ac:dyDescent="0.3">
      <c r="A7" s="137" t="s">
        <v>103</v>
      </c>
      <c r="B7" s="477" t="s">
        <v>56</v>
      </c>
      <c r="C7" s="483"/>
      <c r="D7" s="484"/>
      <c r="E7" s="460" t="s">
        <v>57</v>
      </c>
      <c r="F7" s="485"/>
      <c r="G7" s="485"/>
      <c r="H7" s="486"/>
      <c r="I7" s="48"/>
      <c r="J7" s="131" t="s">
        <v>51</v>
      </c>
      <c r="K7" s="131" t="s">
        <v>52</v>
      </c>
      <c r="L7" s="48"/>
      <c r="M7" s="130" t="s">
        <v>51</v>
      </c>
      <c r="N7" s="129" t="s">
        <v>52</v>
      </c>
      <c r="O7" s="127"/>
      <c r="P7" s="132"/>
    </row>
    <row r="8" spans="1:16" ht="27" customHeight="1" x14ac:dyDescent="0.3">
      <c r="A8" s="125"/>
      <c r="B8" s="126"/>
      <c r="C8" s="468" t="s">
        <v>99</v>
      </c>
      <c r="D8" s="487"/>
      <c r="E8" s="487"/>
      <c r="F8" s="487"/>
      <c r="G8" s="487"/>
      <c r="H8" s="488"/>
      <c r="I8" s="49" t="s">
        <v>100</v>
      </c>
      <c r="J8" s="133">
        <f>+'Page 3 - Daily Travel Detail'!J48</f>
        <v>0</v>
      </c>
      <c r="K8" s="133">
        <f>+'Page 3 - Daily Travel Detail'!K48</f>
        <v>0</v>
      </c>
      <c r="L8" s="48"/>
      <c r="M8" s="48"/>
      <c r="N8" s="48"/>
      <c r="O8" s="127"/>
      <c r="P8" s="132"/>
    </row>
    <row r="9" spans="1:16" ht="27" customHeight="1" x14ac:dyDescent="0.3">
      <c r="A9" s="127"/>
      <c r="B9" s="128"/>
      <c r="C9" s="489"/>
      <c r="D9" s="490"/>
      <c r="E9" s="490"/>
      <c r="F9" s="490"/>
      <c r="G9" s="490"/>
      <c r="H9" s="491"/>
      <c r="I9" s="49" t="s">
        <v>63</v>
      </c>
      <c r="J9" s="133">
        <f>+'Page 3 - Daily Travel Detail'!J49</f>
        <v>0</v>
      </c>
      <c r="K9" s="133">
        <f>+'Page 3 - Daily Travel Detail'!K49</f>
        <v>0</v>
      </c>
      <c r="L9" s="135" t="s">
        <v>74</v>
      </c>
      <c r="M9" s="133">
        <f>+'Page 3 - Daily Travel Detail'!M48</f>
        <v>0</v>
      </c>
      <c r="N9" s="133">
        <f>+'Page 3 - Daily Travel Detail'!N48</f>
        <v>0</v>
      </c>
      <c r="O9" s="127"/>
      <c r="P9" s="132"/>
    </row>
    <row r="10" spans="1:16" ht="27" customHeight="1" thickBot="1" x14ac:dyDescent="0.4">
      <c r="A10" s="139"/>
      <c r="B10" s="140"/>
      <c r="C10" s="492"/>
      <c r="D10" s="493"/>
      <c r="E10" s="493"/>
      <c r="F10" s="493"/>
      <c r="G10" s="493"/>
      <c r="H10" s="494"/>
      <c r="I10" s="138" t="s">
        <v>101</v>
      </c>
      <c r="J10" s="133">
        <f>+'Page 3 - Daily Travel Detail'!J50</f>
        <v>0</v>
      </c>
      <c r="K10" s="155"/>
      <c r="L10" s="136" t="s">
        <v>75</v>
      </c>
      <c r="M10" s="133">
        <f>+'Page 3 - Daily Travel Detail'!M49</f>
        <v>0</v>
      </c>
      <c r="N10" s="133">
        <f>+'Page 3 - Daily Travel Detail'!N49</f>
        <v>0</v>
      </c>
      <c r="O10" s="139"/>
      <c r="P10" s="133">
        <f>+'Page 3 - Daily Travel Detail'!P48</f>
        <v>0</v>
      </c>
    </row>
    <row r="11" spans="1:16" ht="30" customHeight="1" thickTop="1" x14ac:dyDescent="0.4">
      <c r="A11" s="151"/>
      <c r="B11" s="412" t="s">
        <v>47</v>
      </c>
      <c r="C11" s="413"/>
      <c r="D11" s="413"/>
      <c r="E11" s="413"/>
      <c r="F11" s="413"/>
      <c r="G11" s="413"/>
      <c r="H11" s="414"/>
      <c r="I11" s="406" t="s">
        <v>48</v>
      </c>
      <c r="J11" s="407"/>
      <c r="K11" s="408"/>
      <c r="L11" s="406" t="s">
        <v>49</v>
      </c>
      <c r="M11" s="409"/>
      <c r="N11" s="410"/>
      <c r="O11" s="406" t="s">
        <v>50</v>
      </c>
      <c r="P11" s="410"/>
    </row>
    <row r="12" spans="1:16" ht="30" customHeight="1" x14ac:dyDescent="0.3">
      <c r="A12" s="152"/>
      <c r="B12" s="415"/>
      <c r="C12" s="416"/>
      <c r="D12" s="416"/>
      <c r="E12" s="416"/>
      <c r="F12" s="416"/>
      <c r="G12" s="416"/>
      <c r="H12" s="417"/>
      <c r="I12" s="48"/>
      <c r="J12" s="49" t="s">
        <v>51</v>
      </c>
      <c r="K12" s="49" t="s">
        <v>52</v>
      </c>
      <c r="L12" s="48"/>
      <c r="M12" s="49" t="s">
        <v>51</v>
      </c>
      <c r="N12" s="49" t="s">
        <v>52</v>
      </c>
      <c r="O12" s="49" t="s">
        <v>53</v>
      </c>
      <c r="P12" s="50" t="s">
        <v>54</v>
      </c>
    </row>
    <row r="13" spans="1:16" ht="33" customHeight="1" x14ac:dyDescent="0.35">
      <c r="A13" s="150" t="s">
        <v>55</v>
      </c>
      <c r="B13" s="96" t="s">
        <v>56</v>
      </c>
      <c r="C13" s="394"/>
      <c r="D13" s="395"/>
      <c r="E13" s="96" t="s">
        <v>57</v>
      </c>
      <c r="F13" s="378"/>
      <c r="G13" s="378"/>
      <c r="H13" s="379"/>
      <c r="I13" s="51" t="s">
        <v>58</v>
      </c>
      <c r="J13" s="29"/>
      <c r="K13" s="29"/>
      <c r="L13" s="52" t="s">
        <v>59</v>
      </c>
      <c r="M13" s="167"/>
      <c r="N13" s="31"/>
      <c r="O13" s="110"/>
      <c r="P13" s="29"/>
    </row>
    <row r="14" spans="1:16" ht="33" customHeight="1" x14ac:dyDescent="0.35">
      <c r="A14" s="148" t="s">
        <v>60</v>
      </c>
      <c r="B14" s="56" t="s">
        <v>61</v>
      </c>
      <c r="C14" s="376"/>
      <c r="D14" s="391"/>
      <c r="E14" s="392" t="s">
        <v>62</v>
      </c>
      <c r="F14" s="393"/>
      <c r="G14" s="376"/>
      <c r="H14" s="377"/>
      <c r="I14" s="51" t="s">
        <v>63</v>
      </c>
      <c r="J14" s="30"/>
      <c r="K14" s="30"/>
      <c r="L14" s="53" t="s">
        <v>64</v>
      </c>
      <c r="M14" s="31"/>
      <c r="N14" s="31"/>
      <c r="O14" s="190"/>
      <c r="P14" s="30"/>
    </row>
    <row r="15" spans="1:16" ht="33" customHeight="1" x14ac:dyDescent="0.35">
      <c r="A15" s="54" t="s">
        <v>65</v>
      </c>
      <c r="B15" s="400"/>
      <c r="C15" s="401"/>
      <c r="D15" s="55" t="s">
        <v>66</v>
      </c>
      <c r="E15" s="398"/>
      <c r="F15" s="399"/>
      <c r="G15" s="399"/>
      <c r="H15" s="55" t="s">
        <v>67</v>
      </c>
      <c r="I15" s="437"/>
      <c r="J15" s="438"/>
      <c r="K15" s="439"/>
      <c r="L15" s="53" t="s">
        <v>68</v>
      </c>
      <c r="M15" s="31"/>
      <c r="N15" s="30"/>
      <c r="O15" s="190"/>
      <c r="P15" s="29"/>
    </row>
    <row r="16" spans="1:16" ht="33" customHeight="1" x14ac:dyDescent="0.4">
      <c r="A16" s="56" t="s">
        <v>69</v>
      </c>
      <c r="B16" s="400"/>
      <c r="C16" s="434"/>
      <c r="D16" s="57" t="s">
        <v>66</v>
      </c>
      <c r="E16" s="398"/>
      <c r="F16" s="399"/>
      <c r="G16" s="399"/>
      <c r="H16" s="57" t="s">
        <v>67</v>
      </c>
      <c r="I16" s="440"/>
      <c r="J16" s="441"/>
      <c r="K16" s="442"/>
      <c r="L16" s="58" t="s">
        <v>70</v>
      </c>
      <c r="M16" s="163">
        <f>SUM(M13:M15)</f>
        <v>0</v>
      </c>
      <c r="N16" s="164">
        <f>SUM(N13:N15)</f>
        <v>0</v>
      </c>
      <c r="O16" s="190"/>
      <c r="P16" s="32"/>
    </row>
    <row r="17" spans="1:16" ht="17.399999999999999" customHeight="1" x14ac:dyDescent="0.35">
      <c r="A17" s="386" t="s">
        <v>71</v>
      </c>
      <c r="B17" s="387"/>
      <c r="C17" s="388"/>
      <c r="D17" s="403"/>
      <c r="E17" s="368" t="s">
        <v>72</v>
      </c>
      <c r="F17" s="396">
        <v>0.67</v>
      </c>
      <c r="G17" s="368" t="s">
        <v>73</v>
      </c>
      <c r="H17" s="495"/>
      <c r="I17" s="370" t="s">
        <v>74</v>
      </c>
      <c r="J17" s="374">
        <f>ROUND(IF(D17*F17=" ",0,D17*F17),2)</f>
        <v>0</v>
      </c>
      <c r="K17" s="402"/>
      <c r="L17" s="370" t="s">
        <v>75</v>
      </c>
      <c r="M17" s="372"/>
      <c r="N17" s="372"/>
      <c r="O17" s="109"/>
      <c r="P17" s="32"/>
    </row>
    <row r="18" spans="1:16" ht="17.399999999999999" customHeight="1" x14ac:dyDescent="0.35">
      <c r="A18" s="389"/>
      <c r="B18" s="390"/>
      <c r="C18" s="390"/>
      <c r="D18" s="369"/>
      <c r="E18" s="369"/>
      <c r="F18" s="397"/>
      <c r="G18" s="496"/>
      <c r="H18" s="497"/>
      <c r="I18" s="371"/>
      <c r="J18" s="375"/>
      <c r="K18" s="375"/>
      <c r="L18" s="371"/>
      <c r="M18" s="373"/>
      <c r="N18" s="373"/>
      <c r="O18" s="160"/>
      <c r="P18" s="185"/>
    </row>
    <row r="19" spans="1:16" ht="33" customHeight="1" thickBot="1" x14ac:dyDescent="0.45">
      <c r="A19" s="59" t="s">
        <v>76</v>
      </c>
      <c r="B19" s="380"/>
      <c r="C19" s="381"/>
      <c r="D19" s="381"/>
      <c r="E19" s="381"/>
      <c r="F19" s="381"/>
      <c r="G19" s="381"/>
      <c r="H19" s="382"/>
      <c r="I19" s="60" t="s">
        <v>77</v>
      </c>
      <c r="J19" s="61">
        <f>SUM(J13:J18)</f>
        <v>0</v>
      </c>
      <c r="K19" s="61">
        <f>SUM(K13:K17)</f>
        <v>0</v>
      </c>
      <c r="L19" s="60" t="s">
        <v>77</v>
      </c>
      <c r="M19" s="62">
        <f>SUM(M16:M17)</f>
        <v>0</v>
      </c>
      <c r="N19" s="62">
        <f>SUM(N16:N17)</f>
        <v>0</v>
      </c>
      <c r="O19" s="113" t="s">
        <v>77</v>
      </c>
      <c r="P19" s="62">
        <f>SUM(P13:P17)</f>
        <v>0</v>
      </c>
    </row>
    <row r="20" spans="1:16" ht="33" customHeight="1" thickTop="1" x14ac:dyDescent="0.35">
      <c r="A20" s="150" t="s">
        <v>55</v>
      </c>
      <c r="B20" s="96" t="s">
        <v>56</v>
      </c>
      <c r="C20" s="394"/>
      <c r="D20" s="395"/>
      <c r="E20" s="96" t="s">
        <v>57</v>
      </c>
      <c r="F20" s="378"/>
      <c r="G20" s="378"/>
      <c r="H20" s="379"/>
      <c r="I20" s="51" t="s">
        <v>58</v>
      </c>
      <c r="J20" s="29"/>
      <c r="K20" s="29"/>
      <c r="L20" s="52" t="s">
        <v>59</v>
      </c>
      <c r="M20" s="167"/>
      <c r="N20" s="31"/>
      <c r="O20" s="117"/>
      <c r="P20" s="29"/>
    </row>
    <row r="21" spans="1:16" ht="33" customHeight="1" x14ac:dyDescent="0.35">
      <c r="A21" s="148" t="s">
        <v>60</v>
      </c>
      <c r="B21" s="56" t="s">
        <v>61</v>
      </c>
      <c r="C21" s="376"/>
      <c r="D21" s="391"/>
      <c r="E21" s="392" t="s">
        <v>62</v>
      </c>
      <c r="F21" s="393"/>
      <c r="G21" s="376"/>
      <c r="H21" s="377"/>
      <c r="I21" s="51" t="s">
        <v>63</v>
      </c>
      <c r="J21" s="30"/>
      <c r="K21" s="30"/>
      <c r="L21" s="53" t="s">
        <v>64</v>
      </c>
      <c r="M21" s="31"/>
      <c r="N21" s="31"/>
      <c r="O21" s="117"/>
      <c r="P21" s="29"/>
    </row>
    <row r="22" spans="1:16" ht="33" customHeight="1" x14ac:dyDescent="0.35">
      <c r="A22" s="54" t="s">
        <v>65</v>
      </c>
      <c r="B22" s="400"/>
      <c r="C22" s="401"/>
      <c r="D22" s="55" t="s">
        <v>66</v>
      </c>
      <c r="E22" s="398"/>
      <c r="F22" s="399"/>
      <c r="G22" s="399"/>
      <c r="H22" s="55" t="s">
        <v>67</v>
      </c>
      <c r="I22" s="437"/>
      <c r="J22" s="438"/>
      <c r="K22" s="439"/>
      <c r="L22" s="53" t="s">
        <v>68</v>
      </c>
      <c r="M22" s="31"/>
      <c r="N22" s="30"/>
      <c r="O22" s="117"/>
      <c r="P22" s="29"/>
    </row>
    <row r="23" spans="1:16" ht="33" customHeight="1" x14ac:dyDescent="0.4">
      <c r="A23" s="56" t="s">
        <v>69</v>
      </c>
      <c r="B23" s="400"/>
      <c r="C23" s="434"/>
      <c r="D23" s="57" t="s">
        <v>66</v>
      </c>
      <c r="E23" s="398"/>
      <c r="F23" s="399"/>
      <c r="G23" s="399"/>
      <c r="H23" s="57" t="s">
        <v>67</v>
      </c>
      <c r="I23" s="440"/>
      <c r="J23" s="441"/>
      <c r="K23" s="442"/>
      <c r="L23" s="58" t="s">
        <v>70</v>
      </c>
      <c r="M23" s="163">
        <f>SUM(M20:M22)</f>
        <v>0</v>
      </c>
      <c r="N23" s="164">
        <f>SUM(N20:N22)</f>
        <v>0</v>
      </c>
      <c r="O23" s="117"/>
      <c r="P23" s="32"/>
    </row>
    <row r="24" spans="1:16" ht="17.399999999999999" customHeight="1" x14ac:dyDescent="0.35">
      <c r="A24" s="386" t="s">
        <v>71</v>
      </c>
      <c r="B24" s="387"/>
      <c r="C24" s="388"/>
      <c r="D24" s="403"/>
      <c r="E24" s="368" t="s">
        <v>72</v>
      </c>
      <c r="F24" s="396">
        <v>0.67</v>
      </c>
      <c r="G24" s="368" t="s">
        <v>73</v>
      </c>
      <c r="H24" s="383"/>
      <c r="I24" s="370" t="s">
        <v>74</v>
      </c>
      <c r="J24" s="374">
        <f>ROUND(IF(D24*F24=" ",0,D24*F24),2)</f>
        <v>0</v>
      </c>
      <c r="K24" s="402"/>
      <c r="L24" s="370" t="s">
        <v>75</v>
      </c>
      <c r="M24" s="372"/>
      <c r="N24" s="372"/>
      <c r="O24" s="117"/>
      <c r="P24" s="32"/>
    </row>
    <row r="25" spans="1:16" ht="17.399999999999999" customHeight="1" x14ac:dyDescent="0.35">
      <c r="A25" s="389"/>
      <c r="B25" s="390"/>
      <c r="C25" s="390"/>
      <c r="D25" s="369"/>
      <c r="E25" s="369"/>
      <c r="F25" s="397"/>
      <c r="G25" s="369"/>
      <c r="H25" s="384"/>
      <c r="I25" s="371"/>
      <c r="J25" s="375"/>
      <c r="K25" s="375"/>
      <c r="L25" s="371"/>
      <c r="M25" s="373"/>
      <c r="N25" s="373"/>
      <c r="O25" s="117"/>
      <c r="P25" s="185"/>
    </row>
    <row r="26" spans="1:16" ht="33" customHeight="1" thickBot="1" x14ac:dyDescent="0.45">
      <c r="A26" s="59" t="s">
        <v>76</v>
      </c>
      <c r="B26" s="380"/>
      <c r="C26" s="381"/>
      <c r="D26" s="381"/>
      <c r="E26" s="381"/>
      <c r="F26" s="381"/>
      <c r="G26" s="381"/>
      <c r="H26" s="382"/>
      <c r="I26" s="60" t="s">
        <v>77</v>
      </c>
      <c r="J26" s="61">
        <f>SUM(J20:J25)</f>
        <v>0</v>
      </c>
      <c r="K26" s="63">
        <f>SUM(K20:K24)</f>
        <v>0</v>
      </c>
      <c r="L26" s="60" t="s">
        <v>77</v>
      </c>
      <c r="M26" s="62">
        <f>SUM(M23:M24)</f>
        <v>0</v>
      </c>
      <c r="N26" s="62">
        <f>SUM(N23:N24)</f>
        <v>0</v>
      </c>
      <c r="O26" s="112" t="s">
        <v>77</v>
      </c>
      <c r="P26" s="64">
        <f>SUM(P20:P24)</f>
        <v>0</v>
      </c>
    </row>
    <row r="27" spans="1:16" ht="33" customHeight="1" thickTop="1" x14ac:dyDescent="0.35">
      <c r="A27" s="150" t="s">
        <v>55</v>
      </c>
      <c r="B27" s="96" t="s">
        <v>56</v>
      </c>
      <c r="C27" s="394"/>
      <c r="D27" s="395"/>
      <c r="E27" s="96" t="s">
        <v>57</v>
      </c>
      <c r="F27" s="378"/>
      <c r="G27" s="378"/>
      <c r="H27" s="379"/>
      <c r="I27" s="51" t="s">
        <v>58</v>
      </c>
      <c r="J27" s="29"/>
      <c r="K27" s="29"/>
      <c r="L27" s="52" t="s">
        <v>59</v>
      </c>
      <c r="M27" s="167"/>
      <c r="N27" s="31"/>
      <c r="O27" s="118"/>
      <c r="P27" s="29"/>
    </row>
    <row r="28" spans="1:16" ht="33" customHeight="1" x14ac:dyDescent="0.35">
      <c r="A28" s="148" t="s">
        <v>60</v>
      </c>
      <c r="B28" s="56" t="s">
        <v>61</v>
      </c>
      <c r="C28" s="376"/>
      <c r="D28" s="391"/>
      <c r="E28" s="392" t="s">
        <v>62</v>
      </c>
      <c r="F28" s="393"/>
      <c r="G28" s="376"/>
      <c r="H28" s="377"/>
      <c r="I28" s="51" t="s">
        <v>63</v>
      </c>
      <c r="J28" s="30"/>
      <c r="K28" s="30"/>
      <c r="L28" s="53" t="s">
        <v>64</v>
      </c>
      <c r="M28" s="31"/>
      <c r="N28" s="31"/>
      <c r="O28" s="104"/>
      <c r="P28" s="29"/>
    </row>
    <row r="29" spans="1:16" ht="33" customHeight="1" x14ac:dyDescent="0.35">
      <c r="A29" s="54" t="s">
        <v>65</v>
      </c>
      <c r="B29" s="400"/>
      <c r="C29" s="401"/>
      <c r="D29" s="55" t="s">
        <v>66</v>
      </c>
      <c r="E29" s="398"/>
      <c r="F29" s="399"/>
      <c r="G29" s="399"/>
      <c r="H29" s="55" t="s">
        <v>67</v>
      </c>
      <c r="I29" s="437"/>
      <c r="J29" s="438"/>
      <c r="K29" s="439"/>
      <c r="L29" s="53" t="s">
        <v>68</v>
      </c>
      <c r="M29" s="31"/>
      <c r="N29" s="30"/>
      <c r="O29" s="104"/>
      <c r="P29" s="29"/>
    </row>
    <row r="30" spans="1:16" ht="33" customHeight="1" x14ac:dyDescent="0.4">
      <c r="A30" s="56" t="s">
        <v>69</v>
      </c>
      <c r="B30" s="400"/>
      <c r="C30" s="434"/>
      <c r="D30" s="57" t="s">
        <v>66</v>
      </c>
      <c r="E30" s="398"/>
      <c r="F30" s="399"/>
      <c r="G30" s="399"/>
      <c r="H30" s="57" t="s">
        <v>67</v>
      </c>
      <c r="I30" s="440"/>
      <c r="J30" s="441"/>
      <c r="K30" s="442"/>
      <c r="L30" s="58" t="s">
        <v>70</v>
      </c>
      <c r="M30" s="163">
        <f>SUM(M27:M29)</f>
        <v>0</v>
      </c>
      <c r="N30" s="164">
        <f>SUM(N27:N29)</f>
        <v>0</v>
      </c>
      <c r="O30" s="104"/>
      <c r="P30" s="32"/>
    </row>
    <row r="31" spans="1:16" ht="17.399999999999999" customHeight="1" x14ac:dyDescent="0.35">
      <c r="A31" s="386" t="s">
        <v>71</v>
      </c>
      <c r="B31" s="387"/>
      <c r="C31" s="388"/>
      <c r="D31" s="403"/>
      <c r="E31" s="368" t="s">
        <v>72</v>
      </c>
      <c r="F31" s="396">
        <v>0.67</v>
      </c>
      <c r="G31" s="368" t="s">
        <v>73</v>
      </c>
      <c r="H31" s="383"/>
      <c r="I31" s="370" t="s">
        <v>74</v>
      </c>
      <c r="J31" s="374">
        <f>ROUND(IF(D31*F31=" ",0,D31*F31),2)</f>
        <v>0</v>
      </c>
      <c r="K31" s="402"/>
      <c r="L31" s="370" t="s">
        <v>75</v>
      </c>
      <c r="M31" s="372"/>
      <c r="N31" s="372"/>
      <c r="O31" s="119"/>
      <c r="P31" s="33"/>
    </row>
    <row r="32" spans="1:16" ht="17.399999999999999" customHeight="1" x14ac:dyDescent="0.35">
      <c r="A32" s="389"/>
      <c r="B32" s="390"/>
      <c r="C32" s="390"/>
      <c r="D32" s="369"/>
      <c r="E32" s="369"/>
      <c r="F32" s="397"/>
      <c r="G32" s="369"/>
      <c r="H32" s="384"/>
      <c r="I32" s="371"/>
      <c r="J32" s="375"/>
      <c r="K32" s="375"/>
      <c r="L32" s="371"/>
      <c r="M32" s="373"/>
      <c r="N32" s="373"/>
      <c r="O32" s="104"/>
      <c r="P32" s="159"/>
    </row>
    <row r="33" spans="1:16" ht="33" customHeight="1" thickBot="1" x14ac:dyDescent="0.45">
      <c r="A33" s="59" t="s">
        <v>76</v>
      </c>
      <c r="B33" s="380"/>
      <c r="C33" s="381"/>
      <c r="D33" s="381"/>
      <c r="E33" s="381"/>
      <c r="F33" s="381"/>
      <c r="G33" s="381"/>
      <c r="H33" s="382"/>
      <c r="I33" s="60" t="s">
        <v>77</v>
      </c>
      <c r="J33" s="61">
        <f>SUM(J27:J32)</f>
        <v>0</v>
      </c>
      <c r="K33" s="63">
        <f>SUM(K27:K31)</f>
        <v>0</v>
      </c>
      <c r="L33" s="60" t="s">
        <v>77</v>
      </c>
      <c r="M33" s="62">
        <f>SUM(M30:M31)</f>
        <v>0</v>
      </c>
      <c r="N33" s="62">
        <f>SUM(N30:N31)</f>
        <v>0</v>
      </c>
      <c r="O33" s="112" t="s">
        <v>77</v>
      </c>
      <c r="P33" s="64">
        <f>SUM(P27:P31)</f>
        <v>0</v>
      </c>
    </row>
    <row r="34" spans="1:16" ht="33" customHeight="1" thickTop="1" x14ac:dyDescent="0.35">
      <c r="A34" s="150" t="s">
        <v>55</v>
      </c>
      <c r="B34" s="96" t="s">
        <v>56</v>
      </c>
      <c r="C34" s="394"/>
      <c r="D34" s="395"/>
      <c r="E34" s="96" t="s">
        <v>57</v>
      </c>
      <c r="F34" s="378"/>
      <c r="G34" s="378"/>
      <c r="H34" s="379"/>
      <c r="I34" s="51" t="s">
        <v>58</v>
      </c>
      <c r="J34" s="29"/>
      <c r="K34" s="29"/>
      <c r="L34" s="52" t="s">
        <v>59</v>
      </c>
      <c r="M34" s="167"/>
      <c r="N34" s="31"/>
      <c r="O34" s="118"/>
      <c r="P34" s="34"/>
    </row>
    <row r="35" spans="1:16" ht="33" customHeight="1" x14ac:dyDescent="0.35">
      <c r="A35" s="148" t="s">
        <v>60</v>
      </c>
      <c r="B35" s="56" t="s">
        <v>61</v>
      </c>
      <c r="C35" s="376"/>
      <c r="D35" s="391"/>
      <c r="E35" s="392" t="s">
        <v>62</v>
      </c>
      <c r="F35" s="393"/>
      <c r="G35" s="376"/>
      <c r="H35" s="377"/>
      <c r="I35" s="51" t="s">
        <v>63</v>
      </c>
      <c r="J35" s="30"/>
      <c r="K35" s="30"/>
      <c r="L35" s="53" t="s">
        <v>64</v>
      </c>
      <c r="M35" s="31"/>
      <c r="N35" s="31"/>
      <c r="O35" s="104"/>
      <c r="P35" s="34"/>
    </row>
    <row r="36" spans="1:16" ht="33" customHeight="1" x14ac:dyDescent="0.35">
      <c r="A36" s="54" t="s">
        <v>65</v>
      </c>
      <c r="B36" s="400"/>
      <c r="C36" s="401"/>
      <c r="D36" s="55" t="s">
        <v>66</v>
      </c>
      <c r="E36" s="398"/>
      <c r="F36" s="399"/>
      <c r="G36" s="399"/>
      <c r="H36" s="55" t="s">
        <v>67</v>
      </c>
      <c r="I36" s="437"/>
      <c r="J36" s="438"/>
      <c r="K36" s="439"/>
      <c r="L36" s="53" t="s">
        <v>68</v>
      </c>
      <c r="M36" s="31"/>
      <c r="N36" s="30"/>
      <c r="O36" s="104"/>
      <c r="P36" s="34"/>
    </row>
    <row r="37" spans="1:16" ht="33" customHeight="1" x14ac:dyDescent="0.4">
      <c r="A37" s="56" t="s">
        <v>69</v>
      </c>
      <c r="B37" s="400"/>
      <c r="C37" s="434"/>
      <c r="D37" s="57" t="s">
        <v>66</v>
      </c>
      <c r="E37" s="398"/>
      <c r="F37" s="399"/>
      <c r="G37" s="399"/>
      <c r="H37" s="57" t="s">
        <v>67</v>
      </c>
      <c r="I37" s="440"/>
      <c r="J37" s="441"/>
      <c r="K37" s="442"/>
      <c r="L37" s="58" t="s">
        <v>70</v>
      </c>
      <c r="M37" s="163">
        <f>SUM(M34:M36)</f>
        <v>0</v>
      </c>
      <c r="N37" s="164">
        <f>SUM(N34:N36)</f>
        <v>0</v>
      </c>
      <c r="O37" s="104"/>
      <c r="P37" s="33"/>
    </row>
    <row r="38" spans="1:16" ht="17.399999999999999" customHeight="1" x14ac:dyDescent="0.35">
      <c r="A38" s="386" t="s">
        <v>71</v>
      </c>
      <c r="B38" s="387"/>
      <c r="C38" s="388"/>
      <c r="D38" s="403"/>
      <c r="E38" s="368" t="s">
        <v>72</v>
      </c>
      <c r="F38" s="396">
        <v>0.67</v>
      </c>
      <c r="G38" s="368" t="s">
        <v>73</v>
      </c>
      <c r="H38" s="383"/>
      <c r="I38" s="370" t="s">
        <v>74</v>
      </c>
      <c r="J38" s="374">
        <f>ROUND(IF(D38*F38=" ",0,D38*F38),2)</f>
        <v>0</v>
      </c>
      <c r="K38" s="402"/>
      <c r="L38" s="370" t="s">
        <v>75</v>
      </c>
      <c r="M38" s="372"/>
      <c r="N38" s="372"/>
      <c r="O38" s="119"/>
      <c r="P38" s="33"/>
    </row>
    <row r="39" spans="1:16" ht="17.399999999999999" customHeight="1" x14ac:dyDescent="0.35">
      <c r="A39" s="389"/>
      <c r="B39" s="390"/>
      <c r="C39" s="390"/>
      <c r="D39" s="369"/>
      <c r="E39" s="369"/>
      <c r="F39" s="397"/>
      <c r="G39" s="369"/>
      <c r="H39" s="384"/>
      <c r="I39" s="371"/>
      <c r="J39" s="375"/>
      <c r="K39" s="375"/>
      <c r="L39" s="371"/>
      <c r="M39" s="373"/>
      <c r="N39" s="373"/>
      <c r="O39" s="104"/>
      <c r="P39" s="159"/>
    </row>
    <row r="40" spans="1:16" ht="33" customHeight="1" thickBot="1" x14ac:dyDescent="0.45">
      <c r="A40" s="59" t="s">
        <v>76</v>
      </c>
      <c r="B40" s="380"/>
      <c r="C40" s="381"/>
      <c r="D40" s="381"/>
      <c r="E40" s="381"/>
      <c r="F40" s="381"/>
      <c r="G40" s="381"/>
      <c r="H40" s="382"/>
      <c r="I40" s="60" t="s">
        <v>77</v>
      </c>
      <c r="J40" s="61">
        <f>SUM(J34:J39)</f>
        <v>0</v>
      </c>
      <c r="K40" s="63">
        <f>SUM(K34:K38)</f>
        <v>0</v>
      </c>
      <c r="L40" s="60" t="s">
        <v>77</v>
      </c>
      <c r="M40" s="62">
        <f>SUM(M37:M38)</f>
        <v>0</v>
      </c>
      <c r="N40" s="62">
        <f>SUM(N37:N38)</f>
        <v>0</v>
      </c>
      <c r="O40" s="111" t="s">
        <v>77</v>
      </c>
      <c r="P40" s="64">
        <f>SUM(P34:P38)</f>
        <v>0</v>
      </c>
    </row>
    <row r="41" spans="1:16" ht="33" customHeight="1" thickTop="1" x14ac:dyDescent="0.35">
      <c r="A41" s="150" t="s">
        <v>55</v>
      </c>
      <c r="B41" s="96" t="s">
        <v>56</v>
      </c>
      <c r="C41" s="394"/>
      <c r="D41" s="395"/>
      <c r="E41" s="96" t="s">
        <v>57</v>
      </c>
      <c r="F41" s="378"/>
      <c r="G41" s="378"/>
      <c r="H41" s="379"/>
      <c r="I41" s="51" t="s">
        <v>58</v>
      </c>
      <c r="J41" s="29"/>
      <c r="K41" s="29"/>
      <c r="L41" s="52" t="s">
        <v>59</v>
      </c>
      <c r="M41" s="167"/>
      <c r="N41" s="31"/>
      <c r="O41" s="118"/>
      <c r="P41" s="34"/>
    </row>
    <row r="42" spans="1:16" ht="33" customHeight="1" x14ac:dyDescent="0.35">
      <c r="A42" s="148" t="s">
        <v>60</v>
      </c>
      <c r="B42" s="56" t="s">
        <v>61</v>
      </c>
      <c r="C42" s="376"/>
      <c r="D42" s="391"/>
      <c r="E42" s="392" t="s">
        <v>62</v>
      </c>
      <c r="F42" s="393"/>
      <c r="G42" s="376"/>
      <c r="H42" s="377"/>
      <c r="I42" s="51" t="s">
        <v>63</v>
      </c>
      <c r="J42" s="30"/>
      <c r="K42" s="30"/>
      <c r="L42" s="53" t="s">
        <v>64</v>
      </c>
      <c r="M42" s="31"/>
      <c r="N42" s="31"/>
      <c r="O42" s="104"/>
      <c r="P42" s="34"/>
    </row>
    <row r="43" spans="1:16" ht="33" customHeight="1" x14ac:dyDescent="0.35">
      <c r="A43" s="54" t="s">
        <v>65</v>
      </c>
      <c r="B43" s="400"/>
      <c r="C43" s="401"/>
      <c r="D43" s="55" t="s">
        <v>66</v>
      </c>
      <c r="E43" s="398"/>
      <c r="F43" s="399"/>
      <c r="G43" s="399"/>
      <c r="H43" s="55" t="s">
        <v>67</v>
      </c>
      <c r="I43" s="437"/>
      <c r="J43" s="438"/>
      <c r="K43" s="439"/>
      <c r="L43" s="53" t="s">
        <v>68</v>
      </c>
      <c r="M43" s="31"/>
      <c r="N43" s="30"/>
      <c r="O43" s="104"/>
      <c r="P43" s="34"/>
    </row>
    <row r="44" spans="1:16" ht="33" customHeight="1" x14ac:dyDescent="0.4">
      <c r="A44" s="56" t="s">
        <v>69</v>
      </c>
      <c r="B44" s="400"/>
      <c r="C44" s="434"/>
      <c r="D44" s="57" t="s">
        <v>66</v>
      </c>
      <c r="E44" s="398"/>
      <c r="F44" s="399"/>
      <c r="G44" s="399"/>
      <c r="H44" s="57" t="s">
        <v>67</v>
      </c>
      <c r="I44" s="440"/>
      <c r="J44" s="441"/>
      <c r="K44" s="442"/>
      <c r="L44" s="58" t="s">
        <v>70</v>
      </c>
      <c r="M44" s="163">
        <f>SUM(M41:M43)</f>
        <v>0</v>
      </c>
      <c r="N44" s="164">
        <f>SUM(N41:N43)</f>
        <v>0</v>
      </c>
      <c r="O44" s="104"/>
      <c r="P44" s="33"/>
    </row>
    <row r="45" spans="1:16" ht="17.399999999999999" customHeight="1" x14ac:dyDescent="0.35">
      <c r="A45" s="386" t="s">
        <v>71</v>
      </c>
      <c r="B45" s="387"/>
      <c r="C45" s="388"/>
      <c r="D45" s="403"/>
      <c r="E45" s="368" t="s">
        <v>72</v>
      </c>
      <c r="F45" s="396">
        <v>0.67</v>
      </c>
      <c r="G45" s="368" t="s">
        <v>73</v>
      </c>
      <c r="H45" s="383"/>
      <c r="I45" s="370" t="s">
        <v>74</v>
      </c>
      <c r="J45" s="374">
        <f>ROUND(IF(D45*F45=" ",0,D45*F45),2)</f>
        <v>0</v>
      </c>
      <c r="K45" s="402"/>
      <c r="L45" s="370" t="s">
        <v>75</v>
      </c>
      <c r="M45" s="372"/>
      <c r="N45" s="372"/>
      <c r="O45" s="119"/>
      <c r="P45" s="33"/>
    </row>
    <row r="46" spans="1:16" ht="17.399999999999999" customHeight="1" x14ac:dyDescent="0.35">
      <c r="A46" s="389"/>
      <c r="B46" s="390"/>
      <c r="C46" s="390"/>
      <c r="D46" s="369"/>
      <c r="E46" s="369"/>
      <c r="F46" s="397"/>
      <c r="G46" s="369"/>
      <c r="H46" s="384"/>
      <c r="I46" s="371"/>
      <c r="J46" s="375"/>
      <c r="K46" s="375"/>
      <c r="L46" s="371"/>
      <c r="M46" s="373"/>
      <c r="N46" s="373"/>
      <c r="O46" s="104"/>
      <c r="P46" s="159"/>
    </row>
    <row r="47" spans="1:16" ht="33" customHeight="1" thickBot="1" x14ac:dyDescent="0.45">
      <c r="A47" s="59" t="s">
        <v>76</v>
      </c>
      <c r="B47" s="380"/>
      <c r="C47" s="381"/>
      <c r="D47" s="381"/>
      <c r="E47" s="381"/>
      <c r="F47" s="381"/>
      <c r="G47" s="381"/>
      <c r="H47" s="382"/>
      <c r="I47" s="60" t="s">
        <v>77</v>
      </c>
      <c r="J47" s="61">
        <f>SUM(J41:J46)</f>
        <v>0</v>
      </c>
      <c r="K47" s="63">
        <f>SUM(K41:K45)</f>
        <v>0</v>
      </c>
      <c r="L47" s="60" t="s">
        <v>77</v>
      </c>
      <c r="M47" s="62">
        <f>SUM(M44:M45)</f>
        <v>0</v>
      </c>
      <c r="N47" s="62">
        <f>SUM(N44:N45)</f>
        <v>0</v>
      </c>
      <c r="O47" s="114" t="s">
        <v>77</v>
      </c>
      <c r="P47" s="64">
        <f>SUM(P41:P45)</f>
        <v>0</v>
      </c>
    </row>
    <row r="48" spans="1:16" ht="36" customHeight="1" thickTop="1" x14ac:dyDescent="0.4">
      <c r="A48" s="68"/>
      <c r="B48" s="69"/>
      <c r="C48" s="69"/>
      <c r="D48" s="69"/>
      <c r="E48" s="69"/>
      <c r="F48" s="69"/>
      <c r="G48" s="69"/>
      <c r="H48" s="69"/>
      <c r="I48" s="70" t="s">
        <v>58</v>
      </c>
      <c r="J48" s="156">
        <f>SUM(J8+J13+J20+J27+J34+J41)</f>
        <v>0</v>
      </c>
      <c r="K48" s="71">
        <f>SUM(K8+K13+K20+K27+K34+K41)</f>
        <v>0</v>
      </c>
      <c r="L48" s="72" t="s">
        <v>78</v>
      </c>
      <c r="M48" s="73">
        <f>SUM(M9,M16,M23,M30,M37,M44)</f>
        <v>0</v>
      </c>
      <c r="N48" s="73">
        <f>SUM(N9,N16,N23,N30,N37,N44)</f>
        <v>0</v>
      </c>
      <c r="O48" s="97" t="s">
        <v>79</v>
      </c>
      <c r="P48" s="74">
        <f>SUM(P10, P19,P26,P33,P40,P47)</f>
        <v>0</v>
      </c>
    </row>
    <row r="49" spans="1:16" ht="33" customHeight="1" x14ac:dyDescent="0.4">
      <c r="B49" s="75"/>
      <c r="C49" s="75"/>
      <c r="D49" s="75"/>
      <c r="E49" s="75"/>
      <c r="F49" s="76"/>
      <c r="G49" s="435" t="s">
        <v>80</v>
      </c>
      <c r="H49" s="436"/>
      <c r="I49" s="77" t="s">
        <v>63</v>
      </c>
      <c r="J49" s="157">
        <f>SUM(J9+J14+J21+J28+J35+J42)</f>
        <v>0</v>
      </c>
      <c r="K49" s="78">
        <f>SUM(K9+K14+K21+K28+K35+K42)</f>
        <v>0</v>
      </c>
      <c r="L49" s="79" t="s">
        <v>81</v>
      </c>
      <c r="M49" s="80">
        <f>SUM(M10+M17+M24+M31+M38+M45)</f>
        <v>0</v>
      </c>
      <c r="N49" s="80">
        <f>SUM(N10+N17+N24+N31+N38+N45)</f>
        <v>0</v>
      </c>
      <c r="O49" s="81"/>
      <c r="P49" s="82"/>
    </row>
    <row r="50" spans="1:16" ht="33" customHeight="1" x14ac:dyDescent="0.4">
      <c r="G50" s="436"/>
      <c r="H50" s="436"/>
      <c r="I50" s="83" t="s">
        <v>74</v>
      </c>
      <c r="J50" s="157">
        <f>SUM(J10,J17,J18,J24,J25,J31,J32,J38,J39,J45,J46)</f>
        <v>0</v>
      </c>
      <c r="K50" s="149"/>
      <c r="L50" s="85"/>
      <c r="M50" s="85"/>
      <c r="N50" s="86"/>
      <c r="O50" s="98"/>
      <c r="P50" s="87"/>
    </row>
    <row r="51" spans="1:16" ht="18" customHeight="1" x14ac:dyDescent="0.35">
      <c r="A51" s="106" t="s">
        <v>82</v>
      </c>
      <c r="B51"/>
      <c r="C51" s="18"/>
      <c r="D51" s="18"/>
      <c r="E51" s="18"/>
      <c r="I51" s="3"/>
      <c r="K51" s="88"/>
      <c r="L51" s="89"/>
      <c r="M51" s="89"/>
      <c r="N51" s="89"/>
      <c r="O51" s="90"/>
    </row>
    <row r="52" spans="1:16" ht="18" customHeight="1" x14ac:dyDescent="0.35">
      <c r="A52" s="107">
        <v>-1</v>
      </c>
      <c r="B52" s="451" t="s">
        <v>83</v>
      </c>
      <c r="C52" s="450"/>
      <c r="D52" s="165"/>
      <c r="E52" s="107">
        <v>-2</v>
      </c>
      <c r="F52" s="456" t="s">
        <v>84</v>
      </c>
      <c r="G52" s="457"/>
      <c r="H52" s="457"/>
      <c r="I52" s="108">
        <v>-3</v>
      </c>
      <c r="J52" s="453" t="s">
        <v>168</v>
      </c>
      <c r="K52" s="454"/>
      <c r="L52" s="454"/>
    </row>
    <row r="53" spans="1:16" ht="18" customHeight="1" x14ac:dyDescent="0.35">
      <c r="B53" s="455" t="s">
        <v>86</v>
      </c>
      <c r="C53" s="450"/>
      <c r="D53"/>
      <c r="E53" s="165"/>
      <c r="F53" s="451" t="s">
        <v>87</v>
      </c>
      <c r="G53" s="450"/>
      <c r="H53" s="91"/>
      <c r="I53" s="189"/>
      <c r="J53" s="454"/>
      <c r="K53" s="454"/>
      <c r="L53" s="454"/>
      <c r="O53" s="3"/>
    </row>
    <row r="54" spans="1:16" ht="18" customHeight="1" x14ac:dyDescent="0.35">
      <c r="B54" s="191" t="s">
        <v>88</v>
      </c>
      <c r="C54" s="165"/>
      <c r="D54" s="165"/>
      <c r="E54" s="165"/>
      <c r="F54" s="449" t="s">
        <v>89</v>
      </c>
      <c r="G54" s="450"/>
      <c r="H54" s="91"/>
      <c r="I54" s="91"/>
      <c r="J54" s="454"/>
      <c r="K54" s="454"/>
      <c r="L54" s="454"/>
      <c r="O54" s="3"/>
    </row>
    <row r="55" spans="1:16" ht="18" customHeight="1" x14ac:dyDescent="0.35">
      <c r="A55" s="19"/>
      <c r="B55" s="455" t="s">
        <v>90</v>
      </c>
      <c r="C55" s="450"/>
      <c r="D55"/>
      <c r="E55" s="165"/>
      <c r="F55" s="451" t="s">
        <v>91</v>
      </c>
      <c r="G55" s="450"/>
      <c r="H55" s="91"/>
      <c r="I55" s="91"/>
      <c r="J55" s="454"/>
      <c r="K55" s="454"/>
      <c r="L55" s="454"/>
      <c r="M55" s="5"/>
      <c r="N55" s="5"/>
      <c r="O55" s="7"/>
      <c r="P55" s="92"/>
    </row>
    <row r="56" spans="1:16" ht="18" customHeight="1" x14ac:dyDescent="0.35">
      <c r="B56" s="170"/>
      <c r="C56" s="170"/>
      <c r="D56" s="170"/>
      <c r="E56" s="170"/>
      <c r="F56" s="449" t="s">
        <v>92</v>
      </c>
      <c r="G56" s="450"/>
      <c r="H56" s="91"/>
      <c r="I56" s="94"/>
      <c r="J56" s="454"/>
      <c r="K56" s="454"/>
      <c r="L56" s="454"/>
      <c r="M56" s="5"/>
      <c r="N56" s="5"/>
      <c r="O56" s="7"/>
    </row>
    <row r="57" spans="1:16" ht="15" customHeight="1" x14ac:dyDescent="0.25">
      <c r="A57" s="19"/>
      <c r="B57" s="5"/>
      <c r="C57" s="5"/>
      <c r="D57" s="5"/>
      <c r="E57" s="5"/>
      <c r="F57" s="5"/>
      <c r="G57" s="5"/>
      <c r="H57" s="5"/>
      <c r="I57" s="7"/>
      <c r="J57" s="5"/>
      <c r="K57" s="5"/>
      <c r="L57" s="5"/>
      <c r="M57" s="5"/>
      <c r="N57" s="5"/>
      <c r="O57" s="7"/>
      <c r="P57" s="92"/>
    </row>
    <row r="58" spans="1:16" ht="21" x14ac:dyDescent="0.4">
      <c r="A58" s="105" t="s">
        <v>93</v>
      </c>
      <c r="B58" s="174" t="s">
        <v>94</v>
      </c>
      <c r="C58" s="165"/>
      <c r="D58" s="165"/>
      <c r="E58" s="165"/>
      <c r="F58" s="165"/>
      <c r="G58" s="165"/>
      <c r="H58" s="165"/>
      <c r="I58" s="165"/>
      <c r="J58" s="165"/>
      <c r="K58" s="165"/>
      <c r="L58"/>
      <c r="M58"/>
      <c r="N58"/>
      <c r="O58" s="3"/>
      <c r="P58" s="92"/>
    </row>
    <row r="59" spans="1:16" ht="21" x14ac:dyDescent="0.4">
      <c r="A59" s="5"/>
      <c r="B59" s="452" t="s">
        <v>95</v>
      </c>
      <c r="C59" s="452"/>
      <c r="D59" s="452"/>
      <c r="E59" s="452"/>
      <c r="F59" s="452"/>
      <c r="I59" s="3"/>
      <c r="L59" s="5"/>
      <c r="M59" s="5"/>
      <c r="N59" s="5"/>
      <c r="O59" s="7"/>
      <c r="P59" s="5"/>
    </row>
    <row r="60" spans="1:16" ht="20.399999999999999" x14ac:dyDescent="0.35">
      <c r="A60" s="5"/>
      <c r="B60" s="5"/>
      <c r="C60" s="447" t="s">
        <v>51</v>
      </c>
      <c r="D60" s="447"/>
      <c r="E60" s="447"/>
      <c r="F60" s="91"/>
      <c r="G60" s="175"/>
      <c r="H60" s="175">
        <v>135.6</v>
      </c>
      <c r="I60" s="3"/>
      <c r="L60" s="5"/>
      <c r="N60" s="95"/>
      <c r="O60" s="7"/>
      <c r="P60" s="5"/>
    </row>
    <row r="61" spans="1:16" ht="20.399999999999999" x14ac:dyDescent="0.35">
      <c r="B61" s="5"/>
      <c r="C61" s="447" t="s">
        <v>96</v>
      </c>
      <c r="D61" s="447"/>
      <c r="E61" s="447"/>
      <c r="F61" s="447"/>
      <c r="G61" s="175"/>
      <c r="H61" s="175">
        <v>154.9</v>
      </c>
      <c r="I61" s="3"/>
      <c r="N61" s="95"/>
      <c r="O61" s="5"/>
    </row>
    <row r="62" spans="1:16" x14ac:dyDescent="0.25">
      <c r="A62" s="5" t="s">
        <v>37</v>
      </c>
      <c r="B62" s="5"/>
      <c r="C62" s="5"/>
      <c r="D62" s="5"/>
      <c r="E62" s="5"/>
      <c r="F62" s="5"/>
      <c r="G62" s="5"/>
      <c r="H62" s="5"/>
      <c r="I62" s="7"/>
      <c r="J62" s="5"/>
      <c r="K62" s="5"/>
      <c r="L62" s="5"/>
      <c r="M62" s="5"/>
      <c r="N62" s="5"/>
      <c r="O62" s="7"/>
      <c r="P62" s="142" t="s">
        <v>102</v>
      </c>
    </row>
  </sheetData>
  <mergeCells count="142">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A38:C39"/>
    <mergeCell ref="E38:E39"/>
    <mergeCell ref="G38:H39"/>
    <mergeCell ref="D38:D39"/>
    <mergeCell ref="F38:F39"/>
    <mergeCell ref="F34:H34"/>
    <mergeCell ref="C35:D35"/>
    <mergeCell ref="B36:C36"/>
    <mergeCell ref="I36:K37"/>
    <mergeCell ref="E36:G36"/>
    <mergeCell ref="G35:H35"/>
    <mergeCell ref="K38:K39"/>
    <mergeCell ref="E22:G22"/>
    <mergeCell ref="I22:K23"/>
    <mergeCell ref="B23:C23"/>
    <mergeCell ref="G24:H25"/>
    <mergeCell ref="I24:I25"/>
    <mergeCell ref="I31:I32"/>
    <mergeCell ref="A24:C25"/>
    <mergeCell ref="E24:E25"/>
    <mergeCell ref="B30:C30"/>
    <mergeCell ref="F3:L3"/>
    <mergeCell ref="C4:H4"/>
    <mergeCell ref="M4:N4"/>
    <mergeCell ref="C5:H5"/>
    <mergeCell ref="K31:K32"/>
    <mergeCell ref="D17:D18"/>
    <mergeCell ref="F17:F18"/>
    <mergeCell ref="J17:J18"/>
    <mergeCell ref="J24:J25"/>
    <mergeCell ref="D24:D25"/>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24:F25"/>
    <mergeCell ref="D31:D32"/>
    <mergeCell ref="F31:F32"/>
    <mergeCell ref="I15:K16"/>
    <mergeCell ref="B22:C22"/>
    <mergeCell ref="E28:F28"/>
    <mergeCell ref="G28:H28"/>
    <mergeCell ref="B19:H19"/>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M38:M39"/>
    <mergeCell ref="N38:N39"/>
    <mergeCell ref="I43:K44"/>
    <mergeCell ref="K45:K46"/>
    <mergeCell ref="L45:L46"/>
    <mergeCell ref="M45:M46"/>
    <mergeCell ref="N45:N46"/>
    <mergeCell ref="O6:P6"/>
    <mergeCell ref="K17:K18"/>
    <mergeCell ref="L17:L18"/>
    <mergeCell ref="M17:M18"/>
  </mergeCells>
  <conditionalFormatting sqref="H36">
    <cfRule type="expression" priority="162" stopIfTrue="1">
      <formula>""" ""=0"</formula>
    </cfRule>
  </conditionalFormatting>
  <conditionalFormatting sqref="H65 H74">
    <cfRule type="expression" priority="211" stopIfTrue="1">
      <formula>""" ""=0"</formula>
    </cfRule>
  </conditionalFormatting>
  <conditionalFormatting sqref="H50:I50 H56:I56 H59:I59">
    <cfRule type="expression" priority="135" stopIfTrue="1">
      <formula>""" ""=0"</formula>
    </cfRule>
  </conditionalFormatting>
  <conditionalFormatting sqref="H68:I68">
    <cfRule type="expression" priority="154" stopIfTrue="1">
      <formula>""" ""=0"</formula>
    </cfRule>
  </conditionalFormatting>
  <conditionalFormatting sqref="I52:K52">
    <cfRule type="expression" priority="207"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48" priority="267" stopIfTrue="1" operator="greaterThan">
      <formula>28</formula>
    </cfRule>
  </conditionalFormatting>
  <conditionalFormatting sqref="K66">
    <cfRule type="cellIs" dxfId="47" priority="210" stopIfTrue="1" operator="greaterThan">
      <formula>28</formula>
    </cfRule>
  </conditionalFormatting>
  <conditionalFormatting sqref="K70">
    <cfRule type="cellIs" dxfId="46" priority="214" stopIfTrue="1" operator="greaterThan">
      <formula>28</formula>
    </cfRule>
  </conditionalFormatting>
  <conditionalFormatting sqref="K64:L64">
    <cfRule type="cellIs" dxfId="45" priority="153" stopIfTrue="1" operator="greaterThan">
      <formula>28</formula>
    </cfRule>
  </conditionalFormatting>
  <conditionalFormatting sqref="K67:L67">
    <cfRule type="cellIs" dxfId="44" priority="208" stopIfTrue="1" operator="greaterThan">
      <formula>28</formula>
    </cfRule>
  </conditionalFormatting>
  <conditionalFormatting sqref="K51:M51 M52:M54 M56 L56:M57 K59:M59">
    <cfRule type="cellIs" dxfId="43" priority="132" stopIfTrue="1" operator="greaterThan">
      <formula>28</formula>
    </cfRule>
  </conditionalFormatting>
  <conditionalFormatting sqref="L17">
    <cfRule type="expression" priority="49" stopIfTrue="1">
      <formula>""" ""=0"</formula>
    </cfRule>
  </conditionalFormatting>
  <conditionalFormatting sqref="L24">
    <cfRule type="expression" priority="46" stopIfTrue="1">
      <formula>""" ""=0"</formula>
    </cfRule>
  </conditionalFormatting>
  <conditionalFormatting sqref="L31">
    <cfRule type="expression" priority="43" stopIfTrue="1">
      <formula>""" ""=0"</formula>
    </cfRule>
  </conditionalFormatting>
  <conditionalFormatting sqref="L38">
    <cfRule type="expression" priority="40" stopIfTrue="1">
      <formula>""" ""=0"</formula>
    </cfRule>
  </conditionalFormatting>
  <conditionalFormatting sqref="L45">
    <cfRule type="expression" priority="37" stopIfTrue="1">
      <formula>""" ""=0"</formula>
    </cfRule>
  </conditionalFormatting>
  <conditionalFormatting sqref="L51:L53 L58 K69:L69 K71:L71">
    <cfRule type="cellIs" dxfId="42" priority="212" stopIfTrue="1" operator="greaterThan">
      <formula>28</formula>
    </cfRule>
  </conditionalFormatting>
  <conditionalFormatting sqref="L52 L58 L66">
    <cfRule type="cellIs" dxfId="41" priority="209" stopIfTrue="1" operator="greaterThan">
      <formula>30</formula>
    </cfRule>
  </conditionalFormatting>
  <conditionalFormatting sqref="L52">
    <cfRule type="cellIs" dxfId="40" priority="261" stopIfTrue="1" operator="greaterThan">
      <formula>30</formula>
    </cfRule>
  </conditionalFormatting>
  <conditionalFormatting sqref="L52:L53">
    <cfRule type="cellIs" dxfId="39" priority="169" stopIfTrue="1" operator="greaterThan">
      <formula>28</formula>
    </cfRule>
  </conditionalFormatting>
  <conditionalFormatting sqref="L58">
    <cfRule type="cellIs" dxfId="38" priority="266" stopIfTrue="1" operator="greaterThan">
      <formula>30</formula>
    </cfRule>
  </conditionalFormatting>
  <conditionalFormatting sqref="L60">
    <cfRule type="cellIs" dxfId="37" priority="52" stopIfTrue="1" operator="greaterThan">
      <formula>28</formula>
    </cfRule>
  </conditionalFormatting>
  <conditionalFormatting sqref="L70">
    <cfRule type="cellIs" dxfId="36" priority="213" stopIfTrue="1" operator="greaterThan">
      <formula>30</formula>
    </cfRule>
  </conditionalFormatting>
  <conditionalFormatting sqref="L52:M52 L64:M64">
    <cfRule type="cellIs" dxfId="35" priority="156" stopIfTrue="1" operator="greaterThan">
      <formula>30</formula>
    </cfRule>
  </conditionalFormatting>
  <conditionalFormatting sqref="L52:M54 K57:M57">
    <cfRule type="cellIs" dxfId="34" priority="155" stopIfTrue="1" operator="greaterThan">
      <formula>28</formula>
    </cfRule>
  </conditionalFormatting>
  <conditionalFormatting sqref="L61:M61">
    <cfRule type="cellIs" dxfId="33" priority="50" stopIfTrue="1" operator="greaterThan">
      <formula>28</formula>
    </cfRule>
  </conditionalFormatting>
  <conditionalFormatting sqref="M52 L55:M55">
    <cfRule type="cellIs" dxfId="32" priority="133" stopIfTrue="1" operator="greaterThan">
      <formula>30</formula>
    </cfRule>
  </conditionalFormatting>
  <conditionalFormatting sqref="M52 M64">
    <cfRule type="cellIs" dxfId="31" priority="152" stopIfTrue="1" operator="greaterThan">
      <formula>30</formula>
    </cfRule>
  </conditionalFormatting>
  <conditionalFormatting sqref="M52:M54 K63:M63 K65:M65">
    <cfRule type="cellIs" dxfId="30" priority="151" stopIfTrue="1" operator="greaterThan">
      <formula>28</formula>
    </cfRule>
  </conditionalFormatting>
  <conditionalFormatting sqref="M60">
    <cfRule type="cellIs" dxfId="29" priority="51" stopIfTrue="1" operator="greaterThan">
      <formula>30</formula>
    </cfRule>
  </conditionalFormatting>
  <conditionalFormatting sqref="M13:N13">
    <cfRule type="cellIs" dxfId="28" priority="5" stopIfTrue="1" operator="greaterThan">
      <formula>28</formula>
    </cfRule>
  </conditionalFormatting>
  <conditionalFormatting sqref="M20:N20">
    <cfRule type="cellIs" dxfId="27" priority="4" stopIfTrue="1" operator="greaterThan">
      <formula>28</formula>
    </cfRule>
  </conditionalFormatting>
  <conditionalFormatting sqref="M27:N27">
    <cfRule type="cellIs" dxfId="26" priority="3" stopIfTrue="1" operator="greaterThan">
      <formula>28</formula>
    </cfRule>
  </conditionalFormatting>
  <conditionalFormatting sqref="M34:N34">
    <cfRule type="cellIs" dxfId="25" priority="2" stopIfTrue="1" operator="greaterThan">
      <formula>28</formula>
    </cfRule>
  </conditionalFormatting>
  <conditionalFormatting sqref="M41:N41">
    <cfRule type="cellIs" dxfId="24"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500-000000000000}"/>
    <dataValidation type="list" allowBlank="1" showInputMessage="1" showErrorMessage="1" sqref="M14:N14 M21:N21 M28:N28 M35:N35 M42:N42" xr:uid="{00000000-0002-0000-0500-000002000000}">
      <formula1>"13.3"</formula1>
    </dataValidation>
    <dataValidation type="list" allowBlank="1" showInputMessage="1" showErrorMessage="1" sqref="M13:N13 M20:N20 M27:N27 M34:N34 M41:N41" xr:uid="{00000000-0002-0000-0500-000003000000}">
      <formula1>"10.1"</formula1>
    </dataValidation>
    <dataValidation type="list" allowBlank="1" showInputMessage="1" showErrorMessage="1" sqref="N15 N22 N29 N36 N43" xr:uid="{00000000-0002-0000-0500-000004000000}">
      <formula1>"26.3"</formula1>
    </dataValidation>
    <dataValidation type="list" allowBlank="1" showInputMessage="1" showErrorMessage="1" sqref="M15 M22 M29 M36 M43" xr:uid="{00000000-0002-0000-0500-000005000000}">
      <formula1>"23.1"</formula1>
    </dataValidation>
    <dataValidation type="list" allowBlank="1" showInputMessage="1" showErrorMessage="1" sqref="F17:F18 F24:F25 F31:F32 F38:F39 F45:F46" xr:uid="{F1496AE9-581D-4B39-A69B-42107AED05A9}">
      <formula1>"0.33, .67, .25"</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Q62"/>
  <sheetViews>
    <sheetView showGridLines="0" topLeftCell="A40" zoomScale="90" zoomScaleNormal="90" zoomScaleSheetLayoutView="90" zoomScalePageLayoutView="80" workbookViewId="0">
      <selection activeCell="J52" sqref="J52:L56"/>
    </sheetView>
  </sheetViews>
  <sheetFormatPr defaultColWidth="8.88671875" defaultRowHeight="13.2" x14ac:dyDescent="0.25"/>
  <cols>
    <col min="1" max="1" width="19.88671875" style="3" customWidth="1"/>
    <col min="2" max="3" width="12.6640625" style="3" customWidth="1"/>
    <col min="4" max="4" width="11.6640625" style="3" customWidth="1"/>
    <col min="5" max="5" width="5.33203125" style="3" customWidth="1"/>
    <col min="6" max="6" width="8.88671875" style="3" customWidth="1"/>
    <col min="7" max="7" width="11.6640625" style="3" customWidth="1"/>
    <col min="8" max="8" width="12.44140625" style="3" customWidth="1"/>
    <col min="9" max="9" width="7.6640625" style="1" customWidth="1"/>
    <col min="10" max="10" width="14.6640625" style="3" customWidth="1"/>
    <col min="11" max="11" width="16.6640625" style="3" customWidth="1"/>
    <col min="12" max="12" width="7.6640625" style="3" customWidth="1"/>
    <col min="13" max="13" width="14.6640625" style="3" customWidth="1"/>
    <col min="14" max="14" width="16.6640625" style="3" customWidth="1"/>
    <col min="15" max="15" width="20.5546875" style="1" customWidth="1"/>
    <col min="16" max="16" width="16.6640625" style="3" customWidth="1"/>
    <col min="17" max="17" width="8.88671875" style="3" hidden="1" customWidth="1"/>
    <col min="18" max="16384" width="8.88671875" style="3"/>
  </cols>
  <sheetData>
    <row r="1" spans="1:16" ht="21" customHeight="1" x14ac:dyDescent="0.4">
      <c r="A1" s="36"/>
      <c r="B1" s="36"/>
      <c r="C1" s="37"/>
      <c r="D1" s="404" t="s">
        <v>43</v>
      </c>
      <c r="E1" s="405"/>
      <c r="F1" s="405"/>
      <c r="G1" s="405"/>
      <c r="H1" s="405"/>
      <c r="I1" s="405"/>
      <c r="J1" s="405"/>
      <c r="K1" s="405"/>
      <c r="L1" s="405"/>
      <c r="M1" s="405"/>
      <c r="N1" s="99"/>
      <c r="O1" s="99"/>
      <c r="P1" s="100"/>
    </row>
    <row r="2" spans="1:16" ht="21" customHeight="1" x14ac:dyDescent="0.4">
      <c r="A2" s="36"/>
      <c r="B2" s="36"/>
      <c r="C2" s="37"/>
      <c r="D2" s="37"/>
      <c r="E2" s="37"/>
      <c r="F2" s="418" t="s">
        <v>44</v>
      </c>
      <c r="G2" s="296"/>
      <c r="H2" s="296"/>
      <c r="I2" s="296"/>
      <c r="J2" s="296"/>
      <c r="K2" s="296"/>
      <c r="L2" s="296"/>
      <c r="M2" s="101"/>
      <c r="N2" s="101"/>
      <c r="O2" s="37"/>
      <c r="P2" s="37"/>
    </row>
    <row r="3" spans="1:16" ht="21" customHeight="1" x14ac:dyDescent="0.3">
      <c r="A3" s="38"/>
      <c r="B3" s="39"/>
      <c r="C3" s="37"/>
      <c r="D3" s="37"/>
      <c r="E3" s="37"/>
      <c r="F3" s="411" t="s">
        <v>45</v>
      </c>
      <c r="G3" s="296"/>
      <c r="H3" s="296"/>
      <c r="I3" s="296"/>
      <c r="J3" s="296"/>
      <c r="K3" s="296"/>
      <c r="L3" s="296"/>
      <c r="M3" s="102"/>
      <c r="N3" s="102"/>
      <c r="O3" s="37"/>
      <c r="P3" s="37"/>
    </row>
    <row r="4" spans="1:16" s="4" customFormat="1" ht="27" customHeight="1" x14ac:dyDescent="0.4">
      <c r="A4" s="419" t="s">
        <v>46</v>
      </c>
      <c r="B4" s="420"/>
      <c r="C4" s="421">
        <f>+'Daily Travel Summary'!A15</f>
        <v>0</v>
      </c>
      <c r="D4" s="422"/>
      <c r="E4" s="422"/>
      <c r="F4" s="422"/>
      <c r="G4" s="422"/>
      <c r="H4" s="422"/>
      <c r="I4" s="115"/>
      <c r="J4" s="103" t="s">
        <v>98</v>
      </c>
      <c r="M4" s="421">
        <f>+'Daily Travel Summary'!B13</f>
        <v>0</v>
      </c>
      <c r="N4" s="502"/>
    </row>
    <row r="5" spans="1:16" s="4" customFormat="1" ht="27" customHeight="1" thickBot="1" x14ac:dyDescent="0.45">
      <c r="A5" s="171" t="s">
        <v>41</v>
      </c>
      <c r="B5" s="41"/>
      <c r="C5" s="503">
        <f ca="1">TODAY()</f>
        <v>45418</v>
      </c>
      <c r="D5" s="504"/>
      <c r="E5" s="504"/>
      <c r="F5" s="504"/>
      <c r="G5" s="504"/>
      <c r="H5" s="504"/>
      <c r="I5" s="116"/>
      <c r="J5" s="116"/>
      <c r="K5" s="40"/>
      <c r="L5" s="40"/>
      <c r="M5" s="41"/>
      <c r="N5" s="42" t="s">
        <v>0</v>
      </c>
      <c r="O5" s="43"/>
      <c r="P5" s="44"/>
    </row>
    <row r="6" spans="1:16" ht="18" customHeight="1" thickTop="1" x14ac:dyDescent="0.3">
      <c r="A6" s="466"/>
      <c r="B6" s="467"/>
      <c r="C6" s="463" t="s">
        <v>47</v>
      </c>
      <c r="D6" s="498"/>
      <c r="E6" s="498"/>
      <c r="F6" s="498"/>
      <c r="G6" s="498"/>
      <c r="H6" s="499"/>
      <c r="I6" s="463" t="s">
        <v>48</v>
      </c>
      <c r="J6" s="500"/>
      <c r="K6" s="501"/>
      <c r="L6" s="481" t="s">
        <v>49</v>
      </c>
      <c r="M6" s="498"/>
      <c r="N6" s="498"/>
      <c r="O6" s="458" t="s">
        <v>50</v>
      </c>
      <c r="P6" s="459"/>
    </row>
    <row r="7" spans="1:16" ht="27" customHeight="1" x14ac:dyDescent="0.3">
      <c r="A7" s="137" t="s">
        <v>103</v>
      </c>
      <c r="B7" s="477" t="s">
        <v>56</v>
      </c>
      <c r="C7" s="483"/>
      <c r="D7" s="484"/>
      <c r="E7" s="460" t="s">
        <v>57</v>
      </c>
      <c r="F7" s="485"/>
      <c r="G7" s="485"/>
      <c r="H7" s="486"/>
      <c r="I7" s="48"/>
      <c r="J7" s="131" t="s">
        <v>51</v>
      </c>
      <c r="K7" s="131" t="s">
        <v>52</v>
      </c>
      <c r="L7" s="48"/>
      <c r="M7" s="130" t="s">
        <v>51</v>
      </c>
      <c r="N7" s="129" t="s">
        <v>52</v>
      </c>
      <c r="O7" s="127"/>
      <c r="P7" s="132"/>
    </row>
    <row r="8" spans="1:16" ht="26.25" customHeight="1" x14ac:dyDescent="0.3">
      <c r="A8" s="125"/>
      <c r="B8" s="126"/>
      <c r="C8" s="468" t="s">
        <v>99</v>
      </c>
      <c r="D8" s="487"/>
      <c r="E8" s="487"/>
      <c r="F8" s="487"/>
      <c r="G8" s="487"/>
      <c r="H8" s="488"/>
      <c r="I8" s="49" t="s">
        <v>100</v>
      </c>
      <c r="J8" s="133">
        <f>+'Page 4 - Daily Travel Detail'!J48</f>
        <v>0</v>
      </c>
      <c r="K8" s="133">
        <f>+'Page 4 - Daily Travel Detail'!K48</f>
        <v>0</v>
      </c>
      <c r="L8" s="48"/>
      <c r="M8" s="48"/>
      <c r="N8" s="48"/>
      <c r="O8" s="127"/>
      <c r="P8" s="132"/>
    </row>
    <row r="9" spans="1:16" ht="26.25" customHeight="1" x14ac:dyDescent="0.3">
      <c r="A9" s="127"/>
      <c r="B9" s="128"/>
      <c r="C9" s="489"/>
      <c r="D9" s="490"/>
      <c r="E9" s="490"/>
      <c r="F9" s="490"/>
      <c r="G9" s="490"/>
      <c r="H9" s="491"/>
      <c r="I9" s="49" t="s">
        <v>63</v>
      </c>
      <c r="J9" s="133">
        <f>+'Page 4 - Daily Travel Detail'!J49</f>
        <v>0</v>
      </c>
      <c r="K9" s="133">
        <f>+'Page 4 - Daily Travel Detail'!K49</f>
        <v>0</v>
      </c>
      <c r="L9" s="135" t="s">
        <v>74</v>
      </c>
      <c r="M9" s="133">
        <f>+'Page 4 - Daily Travel Detail'!M48</f>
        <v>0</v>
      </c>
      <c r="N9" s="133">
        <f>+'Page 4 - Daily Travel Detail'!N48</f>
        <v>0</v>
      </c>
      <c r="O9" s="127"/>
      <c r="P9" s="132"/>
    </row>
    <row r="10" spans="1:16" ht="26.25" customHeight="1" thickBot="1" x14ac:dyDescent="0.4">
      <c r="A10" s="139"/>
      <c r="B10" s="140"/>
      <c r="C10" s="492"/>
      <c r="D10" s="493"/>
      <c r="E10" s="493"/>
      <c r="F10" s="493"/>
      <c r="G10" s="493"/>
      <c r="H10" s="494"/>
      <c r="I10" s="138" t="s">
        <v>101</v>
      </c>
      <c r="J10" s="133">
        <f>+'Page 4 - Daily Travel Detail'!J50</f>
        <v>0</v>
      </c>
      <c r="K10" s="149"/>
      <c r="L10" s="136" t="s">
        <v>75</v>
      </c>
      <c r="M10" s="133">
        <f>+'Page 4 - Daily Travel Detail'!M49</f>
        <v>0</v>
      </c>
      <c r="N10" s="133">
        <f>+'Page 4 - Daily Travel Detail'!N49</f>
        <v>0</v>
      </c>
      <c r="O10" s="139"/>
      <c r="P10" s="133"/>
    </row>
    <row r="11" spans="1:16" ht="30" customHeight="1" thickTop="1" x14ac:dyDescent="0.4">
      <c r="A11" s="151"/>
      <c r="B11" s="412" t="s">
        <v>47</v>
      </c>
      <c r="C11" s="413"/>
      <c r="D11" s="413"/>
      <c r="E11" s="413"/>
      <c r="F11" s="413"/>
      <c r="G11" s="413"/>
      <c r="H11" s="414"/>
      <c r="I11" s="406" t="s">
        <v>48</v>
      </c>
      <c r="J11" s="407"/>
      <c r="K11" s="408"/>
      <c r="L11" s="406" t="s">
        <v>49</v>
      </c>
      <c r="M11" s="409"/>
      <c r="N11" s="410"/>
      <c r="O11" s="406" t="s">
        <v>50</v>
      </c>
      <c r="P11" s="410"/>
    </row>
    <row r="12" spans="1:16" ht="30" customHeight="1" x14ac:dyDescent="0.3">
      <c r="A12" s="152"/>
      <c r="B12" s="415"/>
      <c r="C12" s="416"/>
      <c r="D12" s="416"/>
      <c r="E12" s="416"/>
      <c r="F12" s="416"/>
      <c r="G12" s="416"/>
      <c r="H12" s="417"/>
      <c r="I12" s="48"/>
      <c r="J12" s="49" t="s">
        <v>51</v>
      </c>
      <c r="K12" s="49" t="s">
        <v>52</v>
      </c>
      <c r="L12" s="48"/>
      <c r="M12" s="49" t="s">
        <v>51</v>
      </c>
      <c r="N12" s="49" t="s">
        <v>52</v>
      </c>
      <c r="O12" s="49" t="s">
        <v>53</v>
      </c>
      <c r="P12" s="50" t="s">
        <v>54</v>
      </c>
    </row>
    <row r="13" spans="1:16" ht="33" customHeight="1" x14ac:dyDescent="0.35">
      <c r="A13" s="150" t="s">
        <v>55</v>
      </c>
      <c r="B13" s="96" t="s">
        <v>56</v>
      </c>
      <c r="C13" s="394"/>
      <c r="D13" s="395"/>
      <c r="E13" s="96" t="s">
        <v>57</v>
      </c>
      <c r="F13" s="378"/>
      <c r="G13" s="378"/>
      <c r="H13" s="379"/>
      <c r="I13" s="51" t="s">
        <v>58</v>
      </c>
      <c r="J13" s="29"/>
      <c r="K13" s="29"/>
      <c r="L13" s="52" t="s">
        <v>59</v>
      </c>
      <c r="M13" s="167"/>
      <c r="N13" s="31"/>
      <c r="O13" s="110"/>
      <c r="P13" s="29"/>
    </row>
    <row r="14" spans="1:16" ht="33" customHeight="1" x14ac:dyDescent="0.35">
      <c r="A14" s="148" t="s">
        <v>60</v>
      </c>
      <c r="B14" s="56" t="s">
        <v>61</v>
      </c>
      <c r="C14" s="376"/>
      <c r="D14" s="391"/>
      <c r="E14" s="392" t="s">
        <v>62</v>
      </c>
      <c r="F14" s="393"/>
      <c r="G14" s="376"/>
      <c r="H14" s="377"/>
      <c r="I14" s="51" t="s">
        <v>63</v>
      </c>
      <c r="J14" s="30"/>
      <c r="K14" s="30"/>
      <c r="L14" s="53" t="s">
        <v>64</v>
      </c>
      <c r="M14" s="31"/>
      <c r="N14" s="31"/>
      <c r="O14" s="190"/>
      <c r="P14" s="30"/>
    </row>
    <row r="15" spans="1:16" ht="33" customHeight="1" x14ac:dyDescent="0.35">
      <c r="A15" s="54" t="s">
        <v>65</v>
      </c>
      <c r="B15" s="400"/>
      <c r="C15" s="401"/>
      <c r="D15" s="55" t="s">
        <v>66</v>
      </c>
      <c r="E15" s="398"/>
      <c r="F15" s="399"/>
      <c r="G15" s="399"/>
      <c r="H15" s="55" t="s">
        <v>67</v>
      </c>
      <c r="I15" s="437"/>
      <c r="J15" s="438"/>
      <c r="K15" s="439"/>
      <c r="L15" s="53" t="s">
        <v>68</v>
      </c>
      <c r="M15" s="31"/>
      <c r="N15" s="30"/>
      <c r="O15" s="190"/>
      <c r="P15" s="29"/>
    </row>
    <row r="16" spans="1:16" ht="33" customHeight="1" x14ac:dyDescent="0.4">
      <c r="A16" s="56" t="s">
        <v>69</v>
      </c>
      <c r="B16" s="400"/>
      <c r="C16" s="434"/>
      <c r="D16" s="57" t="s">
        <v>66</v>
      </c>
      <c r="E16" s="398"/>
      <c r="F16" s="399"/>
      <c r="G16" s="399"/>
      <c r="H16" s="57" t="s">
        <v>67</v>
      </c>
      <c r="I16" s="440"/>
      <c r="J16" s="441"/>
      <c r="K16" s="442"/>
      <c r="L16" s="58" t="s">
        <v>70</v>
      </c>
      <c r="M16" s="163">
        <f>SUM(M13:M15)</f>
        <v>0</v>
      </c>
      <c r="N16" s="164">
        <f>SUM(N13:N15)</f>
        <v>0</v>
      </c>
      <c r="O16" s="190"/>
      <c r="P16" s="32"/>
    </row>
    <row r="17" spans="1:16" ht="17.399999999999999" customHeight="1" x14ac:dyDescent="0.35">
      <c r="A17" s="386" t="s">
        <v>71</v>
      </c>
      <c r="B17" s="387"/>
      <c r="C17" s="388"/>
      <c r="D17" s="403"/>
      <c r="E17" s="368" t="s">
        <v>72</v>
      </c>
      <c r="F17" s="396">
        <v>0.67</v>
      </c>
      <c r="G17" s="368" t="s">
        <v>73</v>
      </c>
      <c r="H17" s="383"/>
      <c r="I17" s="370" t="s">
        <v>74</v>
      </c>
      <c r="J17" s="374">
        <f>ROUND(IF(D17*F17=" ",0,D17*F17),2)</f>
        <v>0</v>
      </c>
      <c r="K17" s="402"/>
      <c r="L17" s="370" t="s">
        <v>75</v>
      </c>
      <c r="M17" s="372"/>
      <c r="N17" s="372"/>
      <c r="O17" s="109"/>
      <c r="P17" s="32"/>
    </row>
    <row r="18" spans="1:16" ht="17.399999999999999" customHeight="1" x14ac:dyDescent="0.35">
      <c r="A18" s="389"/>
      <c r="B18" s="390"/>
      <c r="C18" s="390"/>
      <c r="D18" s="369"/>
      <c r="E18" s="369"/>
      <c r="F18" s="397"/>
      <c r="G18" s="369"/>
      <c r="H18" s="384"/>
      <c r="I18" s="371"/>
      <c r="J18" s="375"/>
      <c r="K18" s="375"/>
      <c r="L18" s="371"/>
      <c r="M18" s="373"/>
      <c r="N18" s="373"/>
      <c r="O18" s="160"/>
      <c r="P18" s="185"/>
    </row>
    <row r="19" spans="1:16" ht="33" customHeight="1" thickBot="1" x14ac:dyDescent="0.45">
      <c r="A19" s="59" t="s">
        <v>76</v>
      </c>
      <c r="B19" s="380"/>
      <c r="C19" s="381"/>
      <c r="D19" s="381"/>
      <c r="E19" s="381"/>
      <c r="F19" s="381"/>
      <c r="G19" s="381"/>
      <c r="H19" s="382"/>
      <c r="I19" s="60" t="s">
        <v>77</v>
      </c>
      <c r="J19" s="61">
        <f>SUM(J13:J18)</f>
        <v>0</v>
      </c>
      <c r="K19" s="61">
        <f>SUM(K13:K17)</f>
        <v>0</v>
      </c>
      <c r="L19" s="60" t="s">
        <v>77</v>
      </c>
      <c r="M19" s="62">
        <f>SUM(M16:M17)</f>
        <v>0</v>
      </c>
      <c r="N19" s="62">
        <f>SUM(N16:N17)</f>
        <v>0</v>
      </c>
      <c r="O19" s="113" t="s">
        <v>77</v>
      </c>
      <c r="P19" s="62">
        <f>SUM(P13:P17)</f>
        <v>0</v>
      </c>
    </row>
    <row r="20" spans="1:16" ht="33" customHeight="1" thickTop="1" x14ac:dyDescent="0.35">
      <c r="A20" s="150" t="s">
        <v>55</v>
      </c>
      <c r="B20" s="96" t="s">
        <v>56</v>
      </c>
      <c r="C20" s="394"/>
      <c r="D20" s="395"/>
      <c r="E20" s="96" t="s">
        <v>57</v>
      </c>
      <c r="F20" s="378"/>
      <c r="G20" s="378"/>
      <c r="H20" s="379"/>
      <c r="I20" s="51" t="s">
        <v>58</v>
      </c>
      <c r="J20" s="29"/>
      <c r="K20" s="29"/>
      <c r="L20" s="52" t="s">
        <v>59</v>
      </c>
      <c r="M20" s="167"/>
      <c r="N20" s="31"/>
      <c r="O20" s="117"/>
      <c r="P20" s="29"/>
    </row>
    <row r="21" spans="1:16" ht="33" customHeight="1" x14ac:dyDescent="0.35">
      <c r="A21" s="148" t="s">
        <v>60</v>
      </c>
      <c r="B21" s="56" t="s">
        <v>61</v>
      </c>
      <c r="C21" s="376"/>
      <c r="D21" s="391"/>
      <c r="E21" s="392" t="s">
        <v>62</v>
      </c>
      <c r="F21" s="393"/>
      <c r="G21" s="376"/>
      <c r="H21" s="377"/>
      <c r="I21" s="51" t="s">
        <v>63</v>
      </c>
      <c r="J21" s="30"/>
      <c r="K21" s="30"/>
      <c r="L21" s="53" t="s">
        <v>64</v>
      </c>
      <c r="M21" s="31"/>
      <c r="N21" s="31"/>
      <c r="O21" s="117"/>
      <c r="P21" s="29"/>
    </row>
    <row r="22" spans="1:16" ht="33" customHeight="1" x14ac:dyDescent="0.35">
      <c r="A22" s="54" t="s">
        <v>65</v>
      </c>
      <c r="B22" s="400"/>
      <c r="C22" s="401"/>
      <c r="D22" s="55" t="s">
        <v>66</v>
      </c>
      <c r="E22" s="398"/>
      <c r="F22" s="399"/>
      <c r="G22" s="399"/>
      <c r="H22" s="55" t="s">
        <v>67</v>
      </c>
      <c r="I22" s="437"/>
      <c r="J22" s="438"/>
      <c r="K22" s="439"/>
      <c r="L22" s="53" t="s">
        <v>68</v>
      </c>
      <c r="M22" s="31"/>
      <c r="N22" s="30"/>
      <c r="O22" s="117"/>
      <c r="P22" s="29"/>
    </row>
    <row r="23" spans="1:16" ht="33" customHeight="1" x14ac:dyDescent="0.4">
      <c r="A23" s="56" t="s">
        <v>69</v>
      </c>
      <c r="B23" s="400"/>
      <c r="C23" s="434"/>
      <c r="D23" s="57" t="s">
        <v>66</v>
      </c>
      <c r="E23" s="398"/>
      <c r="F23" s="399"/>
      <c r="G23" s="399"/>
      <c r="H23" s="57" t="s">
        <v>67</v>
      </c>
      <c r="I23" s="440"/>
      <c r="J23" s="441"/>
      <c r="K23" s="442"/>
      <c r="L23" s="58" t="s">
        <v>70</v>
      </c>
      <c r="M23" s="163">
        <f>SUM(M20:M22)</f>
        <v>0</v>
      </c>
      <c r="N23" s="164">
        <f>SUM(N20:N22)</f>
        <v>0</v>
      </c>
      <c r="O23" s="117"/>
      <c r="P23" s="32"/>
    </row>
    <row r="24" spans="1:16" ht="17.399999999999999" customHeight="1" x14ac:dyDescent="0.35">
      <c r="A24" s="386" t="s">
        <v>71</v>
      </c>
      <c r="B24" s="387"/>
      <c r="C24" s="388"/>
      <c r="D24" s="403"/>
      <c r="E24" s="368" t="s">
        <v>72</v>
      </c>
      <c r="F24" s="396">
        <v>0.67</v>
      </c>
      <c r="G24" s="368" t="s">
        <v>73</v>
      </c>
      <c r="H24" s="383"/>
      <c r="I24" s="370" t="s">
        <v>74</v>
      </c>
      <c r="J24" s="374">
        <f>ROUND(IF(D24*F24=" ",0,D24*F24),2)</f>
        <v>0</v>
      </c>
      <c r="K24" s="402"/>
      <c r="L24" s="370" t="s">
        <v>75</v>
      </c>
      <c r="M24" s="372"/>
      <c r="N24" s="372"/>
      <c r="O24" s="117"/>
      <c r="P24" s="32"/>
    </row>
    <row r="25" spans="1:16" ht="17.399999999999999" customHeight="1" x14ac:dyDescent="0.35">
      <c r="A25" s="389"/>
      <c r="B25" s="390"/>
      <c r="C25" s="390"/>
      <c r="D25" s="369"/>
      <c r="E25" s="369"/>
      <c r="F25" s="397"/>
      <c r="G25" s="369"/>
      <c r="H25" s="384"/>
      <c r="I25" s="371"/>
      <c r="J25" s="375"/>
      <c r="K25" s="375"/>
      <c r="L25" s="371"/>
      <c r="M25" s="373"/>
      <c r="N25" s="373"/>
      <c r="O25" s="117"/>
      <c r="P25" s="185"/>
    </row>
    <row r="26" spans="1:16" ht="33" customHeight="1" thickBot="1" x14ac:dyDescent="0.45">
      <c r="A26" s="59" t="s">
        <v>76</v>
      </c>
      <c r="B26" s="380"/>
      <c r="C26" s="381"/>
      <c r="D26" s="381"/>
      <c r="E26" s="381"/>
      <c r="F26" s="381"/>
      <c r="G26" s="381"/>
      <c r="H26" s="382"/>
      <c r="I26" s="60" t="s">
        <v>77</v>
      </c>
      <c r="J26" s="61">
        <f>SUM(J20:J25)</f>
        <v>0</v>
      </c>
      <c r="K26" s="63">
        <f>SUM(K20:K24)</f>
        <v>0</v>
      </c>
      <c r="L26" s="60" t="s">
        <v>77</v>
      </c>
      <c r="M26" s="62">
        <f>SUM(M23:M24)</f>
        <v>0</v>
      </c>
      <c r="N26" s="62">
        <f>SUM(N23:N24)</f>
        <v>0</v>
      </c>
      <c r="O26" s="112" t="s">
        <v>77</v>
      </c>
      <c r="P26" s="64">
        <f>SUM(P20:P24)</f>
        <v>0</v>
      </c>
    </row>
    <row r="27" spans="1:16" ht="33" customHeight="1" thickTop="1" x14ac:dyDescent="0.35">
      <c r="A27" s="150" t="s">
        <v>55</v>
      </c>
      <c r="B27" s="96" t="s">
        <v>56</v>
      </c>
      <c r="C27" s="394"/>
      <c r="D27" s="395"/>
      <c r="E27" s="96" t="s">
        <v>57</v>
      </c>
      <c r="F27" s="378"/>
      <c r="G27" s="378"/>
      <c r="H27" s="379"/>
      <c r="I27" s="51" t="s">
        <v>58</v>
      </c>
      <c r="J27" s="29"/>
      <c r="K27" s="29"/>
      <c r="L27" s="52" t="s">
        <v>59</v>
      </c>
      <c r="M27" s="167"/>
      <c r="N27" s="31"/>
      <c r="O27" s="118"/>
      <c r="P27" s="29"/>
    </row>
    <row r="28" spans="1:16" ht="33" customHeight="1" x14ac:dyDescent="0.35">
      <c r="A28" s="148" t="s">
        <v>60</v>
      </c>
      <c r="B28" s="56" t="s">
        <v>61</v>
      </c>
      <c r="C28" s="376"/>
      <c r="D28" s="391"/>
      <c r="E28" s="392" t="s">
        <v>62</v>
      </c>
      <c r="F28" s="393"/>
      <c r="G28" s="376"/>
      <c r="H28" s="377"/>
      <c r="I28" s="51" t="s">
        <v>63</v>
      </c>
      <c r="J28" s="30"/>
      <c r="K28" s="30"/>
      <c r="L28" s="53" t="s">
        <v>64</v>
      </c>
      <c r="M28" s="31"/>
      <c r="N28" s="31"/>
      <c r="O28" s="104"/>
      <c r="P28" s="29"/>
    </row>
    <row r="29" spans="1:16" ht="33" customHeight="1" x14ac:dyDescent="0.35">
      <c r="A29" s="54" t="s">
        <v>65</v>
      </c>
      <c r="B29" s="400"/>
      <c r="C29" s="401"/>
      <c r="D29" s="55" t="s">
        <v>66</v>
      </c>
      <c r="E29" s="398"/>
      <c r="F29" s="399"/>
      <c r="G29" s="399"/>
      <c r="H29" s="55" t="s">
        <v>67</v>
      </c>
      <c r="I29" s="437"/>
      <c r="J29" s="438"/>
      <c r="K29" s="439"/>
      <c r="L29" s="53" t="s">
        <v>68</v>
      </c>
      <c r="M29" s="31"/>
      <c r="N29" s="30"/>
      <c r="O29" s="104"/>
      <c r="P29" s="29"/>
    </row>
    <row r="30" spans="1:16" ht="33" customHeight="1" x14ac:dyDescent="0.4">
      <c r="A30" s="56" t="s">
        <v>69</v>
      </c>
      <c r="B30" s="400"/>
      <c r="C30" s="434"/>
      <c r="D30" s="57" t="s">
        <v>66</v>
      </c>
      <c r="E30" s="398"/>
      <c r="F30" s="399"/>
      <c r="G30" s="399"/>
      <c r="H30" s="57" t="s">
        <v>67</v>
      </c>
      <c r="I30" s="440"/>
      <c r="J30" s="441"/>
      <c r="K30" s="442"/>
      <c r="L30" s="58" t="s">
        <v>70</v>
      </c>
      <c r="M30" s="163">
        <f>SUM(M27:M29)</f>
        <v>0</v>
      </c>
      <c r="N30" s="164">
        <f>SUM(N27:N29)</f>
        <v>0</v>
      </c>
      <c r="O30" s="104"/>
      <c r="P30" s="32"/>
    </row>
    <row r="31" spans="1:16" ht="17.399999999999999" customHeight="1" x14ac:dyDescent="0.35">
      <c r="A31" s="386" t="s">
        <v>71</v>
      </c>
      <c r="B31" s="387"/>
      <c r="C31" s="388"/>
      <c r="D31" s="403"/>
      <c r="E31" s="368" t="s">
        <v>72</v>
      </c>
      <c r="F31" s="396">
        <v>0.67</v>
      </c>
      <c r="G31" s="368" t="s">
        <v>73</v>
      </c>
      <c r="H31" s="383"/>
      <c r="I31" s="370" t="s">
        <v>74</v>
      </c>
      <c r="J31" s="374">
        <f>ROUND(IF(D31*F31=" ",0,D31*F31),2)</f>
        <v>0</v>
      </c>
      <c r="K31" s="402"/>
      <c r="L31" s="370" t="s">
        <v>75</v>
      </c>
      <c r="M31" s="372"/>
      <c r="N31" s="372"/>
      <c r="O31" s="119"/>
      <c r="P31" s="33"/>
    </row>
    <row r="32" spans="1:16" ht="17.399999999999999" customHeight="1" x14ac:dyDescent="0.35">
      <c r="A32" s="389"/>
      <c r="B32" s="390"/>
      <c r="C32" s="390"/>
      <c r="D32" s="369"/>
      <c r="E32" s="369"/>
      <c r="F32" s="397"/>
      <c r="G32" s="369"/>
      <c r="H32" s="384"/>
      <c r="I32" s="371"/>
      <c r="J32" s="375"/>
      <c r="K32" s="375"/>
      <c r="L32" s="371"/>
      <c r="M32" s="373"/>
      <c r="N32" s="373"/>
      <c r="O32" s="104"/>
      <c r="P32" s="159"/>
    </row>
    <row r="33" spans="1:16" ht="33" customHeight="1" thickBot="1" x14ac:dyDescent="0.45">
      <c r="A33" s="59" t="s">
        <v>76</v>
      </c>
      <c r="B33" s="380"/>
      <c r="C33" s="381"/>
      <c r="D33" s="381"/>
      <c r="E33" s="381"/>
      <c r="F33" s="381"/>
      <c r="G33" s="381"/>
      <c r="H33" s="382"/>
      <c r="I33" s="60" t="s">
        <v>77</v>
      </c>
      <c r="J33" s="61">
        <f>SUM(J27:J32)</f>
        <v>0</v>
      </c>
      <c r="K33" s="63">
        <f>SUM(K27:K31)</f>
        <v>0</v>
      </c>
      <c r="L33" s="60" t="s">
        <v>77</v>
      </c>
      <c r="M33" s="62">
        <f>SUM(M30:M31)</f>
        <v>0</v>
      </c>
      <c r="N33" s="62">
        <f>SUM(N30:N31)</f>
        <v>0</v>
      </c>
      <c r="O33" s="112" t="s">
        <v>77</v>
      </c>
      <c r="P33" s="64">
        <f>SUM(P27:P31)</f>
        <v>0</v>
      </c>
    </row>
    <row r="34" spans="1:16" ht="33" customHeight="1" thickTop="1" x14ac:dyDescent="0.35">
      <c r="A34" s="150" t="s">
        <v>55</v>
      </c>
      <c r="B34" s="96" t="s">
        <v>56</v>
      </c>
      <c r="C34" s="394"/>
      <c r="D34" s="395"/>
      <c r="E34" s="96" t="s">
        <v>57</v>
      </c>
      <c r="F34" s="378"/>
      <c r="G34" s="378"/>
      <c r="H34" s="379"/>
      <c r="I34" s="51" t="s">
        <v>58</v>
      </c>
      <c r="J34" s="29"/>
      <c r="K34" s="29"/>
      <c r="L34" s="52" t="s">
        <v>59</v>
      </c>
      <c r="M34" s="167"/>
      <c r="N34" s="31"/>
      <c r="O34" s="118"/>
      <c r="P34" s="34"/>
    </row>
    <row r="35" spans="1:16" ht="33" customHeight="1" x14ac:dyDescent="0.35">
      <c r="A35" s="148" t="s">
        <v>60</v>
      </c>
      <c r="B35" s="56" t="s">
        <v>61</v>
      </c>
      <c r="C35" s="376"/>
      <c r="D35" s="391"/>
      <c r="E35" s="392" t="s">
        <v>62</v>
      </c>
      <c r="F35" s="393"/>
      <c r="G35" s="376"/>
      <c r="H35" s="377"/>
      <c r="I35" s="51" t="s">
        <v>63</v>
      </c>
      <c r="J35" s="30"/>
      <c r="K35" s="30"/>
      <c r="L35" s="53" t="s">
        <v>64</v>
      </c>
      <c r="M35" s="31"/>
      <c r="N35" s="31"/>
      <c r="O35" s="104"/>
      <c r="P35" s="34"/>
    </row>
    <row r="36" spans="1:16" ht="33" customHeight="1" x14ac:dyDescent="0.35">
      <c r="A36" s="54" t="s">
        <v>65</v>
      </c>
      <c r="B36" s="400"/>
      <c r="C36" s="401"/>
      <c r="D36" s="55" t="s">
        <v>66</v>
      </c>
      <c r="E36" s="398"/>
      <c r="F36" s="399"/>
      <c r="G36" s="399"/>
      <c r="H36" s="55" t="s">
        <v>67</v>
      </c>
      <c r="I36" s="437"/>
      <c r="J36" s="438"/>
      <c r="K36" s="439"/>
      <c r="L36" s="53" t="s">
        <v>68</v>
      </c>
      <c r="M36" s="31"/>
      <c r="N36" s="30"/>
      <c r="O36" s="104"/>
      <c r="P36" s="34"/>
    </row>
    <row r="37" spans="1:16" ht="33" customHeight="1" x14ac:dyDescent="0.4">
      <c r="A37" s="56" t="s">
        <v>69</v>
      </c>
      <c r="B37" s="400"/>
      <c r="C37" s="434"/>
      <c r="D37" s="57" t="s">
        <v>66</v>
      </c>
      <c r="E37" s="398"/>
      <c r="F37" s="399"/>
      <c r="G37" s="399"/>
      <c r="H37" s="57" t="s">
        <v>67</v>
      </c>
      <c r="I37" s="440"/>
      <c r="J37" s="441"/>
      <c r="K37" s="442"/>
      <c r="L37" s="58" t="s">
        <v>70</v>
      </c>
      <c r="M37" s="163">
        <f>SUM(M34:M36)</f>
        <v>0</v>
      </c>
      <c r="N37" s="164">
        <f>SUM(N34:N36)</f>
        <v>0</v>
      </c>
      <c r="O37" s="104"/>
      <c r="P37" s="33"/>
    </row>
    <row r="38" spans="1:16" ht="17.399999999999999" customHeight="1" x14ac:dyDescent="0.35">
      <c r="A38" s="386" t="s">
        <v>71</v>
      </c>
      <c r="B38" s="387"/>
      <c r="C38" s="388"/>
      <c r="D38" s="403"/>
      <c r="E38" s="368" t="s">
        <v>72</v>
      </c>
      <c r="F38" s="396">
        <v>0.67</v>
      </c>
      <c r="G38" s="368" t="s">
        <v>73</v>
      </c>
      <c r="H38" s="383"/>
      <c r="I38" s="370" t="s">
        <v>74</v>
      </c>
      <c r="J38" s="374">
        <f>ROUND(IF(D38*F38=" ",0,D38*F38),2)</f>
        <v>0</v>
      </c>
      <c r="K38" s="402"/>
      <c r="L38" s="370" t="s">
        <v>75</v>
      </c>
      <c r="M38" s="372"/>
      <c r="N38" s="372"/>
      <c r="O38" s="119"/>
      <c r="P38" s="33"/>
    </row>
    <row r="39" spans="1:16" ht="17.399999999999999" customHeight="1" x14ac:dyDescent="0.35">
      <c r="A39" s="389"/>
      <c r="B39" s="390"/>
      <c r="C39" s="390"/>
      <c r="D39" s="369"/>
      <c r="E39" s="369"/>
      <c r="F39" s="397"/>
      <c r="G39" s="369"/>
      <c r="H39" s="384"/>
      <c r="I39" s="371"/>
      <c r="J39" s="375"/>
      <c r="K39" s="375"/>
      <c r="L39" s="371"/>
      <c r="M39" s="373"/>
      <c r="N39" s="373"/>
      <c r="O39" s="104"/>
      <c r="P39" s="159"/>
    </row>
    <row r="40" spans="1:16" ht="33" customHeight="1" thickBot="1" x14ac:dyDescent="0.45">
      <c r="A40" s="59" t="s">
        <v>76</v>
      </c>
      <c r="B40" s="380"/>
      <c r="C40" s="381"/>
      <c r="D40" s="381"/>
      <c r="E40" s="381"/>
      <c r="F40" s="381"/>
      <c r="G40" s="381"/>
      <c r="H40" s="382"/>
      <c r="I40" s="60" t="s">
        <v>77</v>
      </c>
      <c r="J40" s="61">
        <f>SUM(J34:J39)</f>
        <v>0</v>
      </c>
      <c r="K40" s="63">
        <f>SUM(K34:K38)</f>
        <v>0</v>
      </c>
      <c r="L40" s="60" t="s">
        <v>77</v>
      </c>
      <c r="M40" s="62">
        <f>SUM(M37:M38)</f>
        <v>0</v>
      </c>
      <c r="N40" s="62">
        <f>SUM(N37:N38)</f>
        <v>0</v>
      </c>
      <c r="O40" s="111" t="s">
        <v>77</v>
      </c>
      <c r="P40" s="64">
        <f>SUM(P34:P38)</f>
        <v>0</v>
      </c>
    </row>
    <row r="41" spans="1:16" ht="33" customHeight="1" thickTop="1" x14ac:dyDescent="0.35">
      <c r="A41" s="150" t="s">
        <v>55</v>
      </c>
      <c r="B41" s="96" t="s">
        <v>56</v>
      </c>
      <c r="C41" s="394"/>
      <c r="D41" s="395"/>
      <c r="E41" s="96" t="s">
        <v>57</v>
      </c>
      <c r="F41" s="378"/>
      <c r="G41" s="378"/>
      <c r="H41" s="379"/>
      <c r="I41" s="51" t="s">
        <v>58</v>
      </c>
      <c r="J41" s="29"/>
      <c r="K41" s="29"/>
      <c r="L41" s="52" t="s">
        <v>59</v>
      </c>
      <c r="M41" s="167"/>
      <c r="N41" s="31"/>
      <c r="O41" s="118"/>
      <c r="P41" s="34"/>
    </row>
    <row r="42" spans="1:16" ht="33" customHeight="1" x14ac:dyDescent="0.35">
      <c r="A42" s="148" t="s">
        <v>60</v>
      </c>
      <c r="B42" s="56" t="s">
        <v>61</v>
      </c>
      <c r="C42" s="376"/>
      <c r="D42" s="391"/>
      <c r="E42" s="392" t="s">
        <v>62</v>
      </c>
      <c r="F42" s="393"/>
      <c r="G42" s="376"/>
      <c r="H42" s="377"/>
      <c r="I42" s="51" t="s">
        <v>63</v>
      </c>
      <c r="J42" s="30"/>
      <c r="K42" s="30"/>
      <c r="L42" s="53" t="s">
        <v>64</v>
      </c>
      <c r="M42" s="31"/>
      <c r="N42" s="31"/>
      <c r="O42" s="104"/>
      <c r="P42" s="34"/>
    </row>
    <row r="43" spans="1:16" ht="33" customHeight="1" x14ac:dyDescent="0.35">
      <c r="A43" s="54" t="s">
        <v>65</v>
      </c>
      <c r="B43" s="400"/>
      <c r="C43" s="401"/>
      <c r="D43" s="55" t="s">
        <v>66</v>
      </c>
      <c r="E43" s="398"/>
      <c r="F43" s="399"/>
      <c r="G43" s="399"/>
      <c r="H43" s="55" t="s">
        <v>67</v>
      </c>
      <c r="I43" s="437"/>
      <c r="J43" s="438"/>
      <c r="K43" s="439"/>
      <c r="L43" s="53" t="s">
        <v>68</v>
      </c>
      <c r="M43" s="31"/>
      <c r="N43" s="30"/>
      <c r="O43" s="104"/>
      <c r="P43" s="34"/>
    </row>
    <row r="44" spans="1:16" ht="33" customHeight="1" x14ac:dyDescent="0.4">
      <c r="A44" s="56" t="s">
        <v>69</v>
      </c>
      <c r="B44" s="400"/>
      <c r="C44" s="434"/>
      <c r="D44" s="57" t="s">
        <v>66</v>
      </c>
      <c r="E44" s="398"/>
      <c r="F44" s="399"/>
      <c r="G44" s="399"/>
      <c r="H44" s="57" t="s">
        <v>67</v>
      </c>
      <c r="I44" s="440"/>
      <c r="J44" s="441"/>
      <c r="K44" s="442"/>
      <c r="L44" s="58" t="s">
        <v>70</v>
      </c>
      <c r="M44" s="163">
        <f>SUM(M41:M43)</f>
        <v>0</v>
      </c>
      <c r="N44" s="164">
        <f>SUM(N41:N43)</f>
        <v>0</v>
      </c>
      <c r="O44" s="104"/>
      <c r="P44" s="33"/>
    </row>
    <row r="45" spans="1:16" ht="17.399999999999999" customHeight="1" x14ac:dyDescent="0.35">
      <c r="A45" s="386" t="s">
        <v>71</v>
      </c>
      <c r="B45" s="387"/>
      <c r="C45" s="388"/>
      <c r="D45" s="403"/>
      <c r="E45" s="368" t="s">
        <v>72</v>
      </c>
      <c r="F45" s="396">
        <v>0.67</v>
      </c>
      <c r="G45" s="368" t="s">
        <v>73</v>
      </c>
      <c r="H45" s="383"/>
      <c r="I45" s="370" t="s">
        <v>74</v>
      </c>
      <c r="J45" s="374">
        <f>ROUND(IF(D45*F45=" ",0,D45*F45),2)</f>
        <v>0</v>
      </c>
      <c r="K45" s="402"/>
      <c r="L45" s="370" t="s">
        <v>75</v>
      </c>
      <c r="M45" s="372"/>
      <c r="N45" s="372"/>
      <c r="O45" s="119"/>
      <c r="P45" s="33"/>
    </row>
    <row r="46" spans="1:16" ht="17.399999999999999" customHeight="1" x14ac:dyDescent="0.35">
      <c r="A46" s="389"/>
      <c r="B46" s="390"/>
      <c r="C46" s="390"/>
      <c r="D46" s="369"/>
      <c r="E46" s="369"/>
      <c r="F46" s="397"/>
      <c r="G46" s="369"/>
      <c r="H46" s="384"/>
      <c r="I46" s="371"/>
      <c r="J46" s="375"/>
      <c r="K46" s="375"/>
      <c r="L46" s="371"/>
      <c r="M46" s="373"/>
      <c r="N46" s="373"/>
      <c r="O46" s="104"/>
      <c r="P46" s="159"/>
    </row>
    <row r="47" spans="1:16" ht="33" customHeight="1" thickBot="1" x14ac:dyDescent="0.45">
      <c r="A47" s="59" t="s">
        <v>76</v>
      </c>
      <c r="B47" s="380"/>
      <c r="C47" s="381"/>
      <c r="D47" s="381"/>
      <c r="E47" s="381"/>
      <c r="F47" s="381"/>
      <c r="G47" s="381"/>
      <c r="H47" s="382"/>
      <c r="I47" s="60" t="s">
        <v>77</v>
      </c>
      <c r="J47" s="61">
        <f>SUM(J41:J46)</f>
        <v>0</v>
      </c>
      <c r="K47" s="63">
        <f>SUM(K41:K45)</f>
        <v>0</v>
      </c>
      <c r="L47" s="60" t="s">
        <v>77</v>
      </c>
      <c r="M47" s="62">
        <f>SUM(M44:M45)</f>
        <v>0</v>
      </c>
      <c r="N47" s="62">
        <f>SUM(N44:N45)</f>
        <v>0</v>
      </c>
      <c r="O47" s="114" t="s">
        <v>77</v>
      </c>
      <c r="P47" s="64">
        <f>SUM(P41:P45)</f>
        <v>0</v>
      </c>
    </row>
    <row r="48" spans="1:16" ht="36" customHeight="1" thickTop="1" x14ac:dyDescent="0.4">
      <c r="A48" s="68"/>
      <c r="B48" s="69"/>
      <c r="C48" s="69"/>
      <c r="D48" s="69"/>
      <c r="E48" s="69"/>
      <c r="F48" s="69"/>
      <c r="G48" s="69"/>
      <c r="H48" s="69"/>
      <c r="I48" s="70" t="s">
        <v>58</v>
      </c>
      <c r="J48" s="156">
        <f>SUM(J8+J13+J20+J27+J34+J41)</f>
        <v>0</v>
      </c>
      <c r="K48" s="71">
        <f>SUM(K8+K13+K20+K27+K34+K41)</f>
        <v>0</v>
      </c>
      <c r="L48" s="72" t="s">
        <v>78</v>
      </c>
      <c r="M48" s="73">
        <f>SUM(M9,M16,M23,M30,M37,M44)</f>
        <v>0</v>
      </c>
      <c r="N48" s="73">
        <f>SUM(N9,N16,N23,N30,N37,N44)</f>
        <v>0</v>
      </c>
      <c r="O48" s="97" t="s">
        <v>79</v>
      </c>
      <c r="P48" s="74">
        <f>SUM(P10, P19,P26,P33,P40,P47)</f>
        <v>0</v>
      </c>
    </row>
    <row r="49" spans="1:16" ht="33" customHeight="1" x14ac:dyDescent="0.4">
      <c r="B49" s="75"/>
      <c r="C49" s="75"/>
      <c r="D49" s="75"/>
      <c r="E49" s="75"/>
      <c r="F49" s="76"/>
      <c r="G49" s="435" t="s">
        <v>80</v>
      </c>
      <c r="H49" s="436"/>
      <c r="I49" s="77" t="s">
        <v>63</v>
      </c>
      <c r="J49" s="157">
        <f>SUM(J9+J14+J21+J28+J35+J42)</f>
        <v>0</v>
      </c>
      <c r="K49" s="78">
        <f>SUM(K9+K14+K21+K28+K35+K42)</f>
        <v>0</v>
      </c>
      <c r="L49" s="79" t="s">
        <v>81</v>
      </c>
      <c r="M49" s="80">
        <f>SUM(M10+M17+M24+M31+M38+M45)</f>
        <v>0</v>
      </c>
      <c r="N49" s="80">
        <f>SUM(N10+N17+N24+N31+N38+N45)</f>
        <v>0</v>
      </c>
      <c r="O49" s="81"/>
      <c r="P49" s="82"/>
    </row>
    <row r="50" spans="1:16" ht="33" customHeight="1" x14ac:dyDescent="0.4">
      <c r="G50" s="436"/>
      <c r="H50" s="436"/>
      <c r="I50" s="83" t="s">
        <v>74</v>
      </c>
      <c r="J50" s="157">
        <f>SUM(J10,J17,J18,J24,J25,J31,J32,J38,J39,J45,J46)</f>
        <v>0</v>
      </c>
      <c r="K50" s="149"/>
      <c r="L50" s="85"/>
      <c r="M50" s="85"/>
      <c r="N50" s="86"/>
      <c r="O50" s="98"/>
      <c r="P50" s="87"/>
    </row>
    <row r="51" spans="1:16" ht="18" customHeight="1" x14ac:dyDescent="0.35">
      <c r="A51" s="106" t="s">
        <v>82</v>
      </c>
      <c r="B51"/>
      <c r="C51" s="18"/>
      <c r="D51" s="18"/>
      <c r="E51" s="18"/>
      <c r="I51" s="3"/>
      <c r="K51" s="88"/>
      <c r="L51" s="89"/>
      <c r="M51" s="89"/>
      <c r="N51" s="89"/>
      <c r="O51" s="90"/>
    </row>
    <row r="52" spans="1:16" ht="18" customHeight="1" x14ac:dyDescent="0.35">
      <c r="A52" s="107">
        <v>-1</v>
      </c>
      <c r="B52" s="451" t="s">
        <v>83</v>
      </c>
      <c r="C52" s="450"/>
      <c r="D52" s="165"/>
      <c r="E52" s="107">
        <v>-2</v>
      </c>
      <c r="F52" s="456" t="s">
        <v>84</v>
      </c>
      <c r="G52" s="457"/>
      <c r="H52" s="457"/>
      <c r="I52" s="108">
        <v>-3</v>
      </c>
      <c r="J52" s="453" t="s">
        <v>168</v>
      </c>
      <c r="K52" s="454"/>
      <c r="L52" s="454"/>
    </row>
    <row r="53" spans="1:16" ht="18" customHeight="1" x14ac:dyDescent="0.35">
      <c r="B53" s="455" t="s">
        <v>86</v>
      </c>
      <c r="C53" s="450"/>
      <c r="D53"/>
      <c r="E53" s="165"/>
      <c r="F53" s="451" t="s">
        <v>87</v>
      </c>
      <c r="G53" s="450"/>
      <c r="H53" s="91"/>
      <c r="I53" s="189"/>
      <c r="J53" s="454"/>
      <c r="K53" s="454"/>
      <c r="L53" s="454"/>
      <c r="O53" s="3"/>
    </row>
    <row r="54" spans="1:16" ht="18" customHeight="1" x14ac:dyDescent="0.35">
      <c r="B54" s="191" t="s">
        <v>88</v>
      </c>
      <c r="C54" s="165"/>
      <c r="D54" s="165"/>
      <c r="E54" s="165"/>
      <c r="F54" s="449" t="s">
        <v>89</v>
      </c>
      <c r="G54" s="450"/>
      <c r="H54" s="91"/>
      <c r="I54" s="91"/>
      <c r="J54" s="454"/>
      <c r="K54" s="454"/>
      <c r="L54" s="454"/>
      <c r="O54" s="3"/>
    </row>
    <row r="55" spans="1:16" ht="18" customHeight="1" x14ac:dyDescent="0.35">
      <c r="A55" s="19"/>
      <c r="B55" s="455" t="s">
        <v>90</v>
      </c>
      <c r="C55" s="450"/>
      <c r="D55"/>
      <c r="E55" s="165"/>
      <c r="F55" s="451" t="s">
        <v>91</v>
      </c>
      <c r="G55" s="450"/>
      <c r="H55" s="91"/>
      <c r="I55" s="91"/>
      <c r="J55" s="454"/>
      <c r="K55" s="454"/>
      <c r="L55" s="454"/>
      <c r="M55" s="5"/>
      <c r="N55" s="5"/>
      <c r="O55" s="7"/>
      <c r="P55" s="92"/>
    </row>
    <row r="56" spans="1:16" ht="18" customHeight="1" x14ac:dyDescent="0.35">
      <c r="B56" s="170"/>
      <c r="C56" s="170"/>
      <c r="D56" s="170"/>
      <c r="E56" s="170"/>
      <c r="F56" s="449" t="s">
        <v>92</v>
      </c>
      <c r="G56" s="450"/>
      <c r="H56" s="91"/>
      <c r="I56" s="94"/>
      <c r="J56" s="454"/>
      <c r="K56" s="454"/>
      <c r="L56" s="454"/>
      <c r="M56" s="5"/>
      <c r="N56" s="5"/>
      <c r="O56" s="7"/>
    </row>
    <row r="57" spans="1:16" ht="12" customHeight="1" x14ac:dyDescent="0.25">
      <c r="A57" s="19"/>
      <c r="B57" s="5"/>
      <c r="C57" s="5"/>
      <c r="D57" s="5"/>
      <c r="E57" s="5"/>
      <c r="F57" s="5"/>
      <c r="G57" s="5"/>
      <c r="H57" s="5"/>
      <c r="I57" s="7"/>
      <c r="J57" s="5"/>
      <c r="K57" s="5"/>
      <c r="L57" s="5"/>
      <c r="M57" s="5"/>
      <c r="N57" s="5"/>
      <c r="O57" s="7"/>
      <c r="P57" s="92"/>
    </row>
    <row r="58" spans="1:16" ht="21" x14ac:dyDescent="0.4">
      <c r="A58" s="105" t="s">
        <v>93</v>
      </c>
      <c r="B58" s="174" t="s">
        <v>94</v>
      </c>
      <c r="C58" s="165"/>
      <c r="D58" s="165"/>
      <c r="E58" s="165"/>
      <c r="F58" s="165"/>
      <c r="G58" s="165"/>
      <c r="H58" s="165"/>
      <c r="I58" s="165"/>
      <c r="J58" s="165"/>
      <c r="K58" s="165"/>
      <c r="L58"/>
      <c r="M58"/>
      <c r="N58"/>
      <c r="O58" s="3"/>
      <c r="P58" s="92"/>
    </row>
    <row r="59" spans="1:16" ht="21" x14ac:dyDescent="0.4">
      <c r="A59" s="5"/>
      <c r="B59" s="452" t="s">
        <v>95</v>
      </c>
      <c r="C59" s="452"/>
      <c r="D59" s="452"/>
      <c r="E59" s="452"/>
      <c r="F59" s="452"/>
      <c r="I59" s="3"/>
      <c r="L59" s="5"/>
      <c r="M59" s="5"/>
      <c r="N59" s="5"/>
      <c r="O59" s="7"/>
      <c r="P59" s="5"/>
    </row>
    <row r="60" spans="1:16" ht="20.399999999999999" x14ac:dyDescent="0.35">
      <c r="A60" s="5"/>
      <c r="B60" s="5"/>
      <c r="C60" s="447" t="s">
        <v>51</v>
      </c>
      <c r="D60" s="447"/>
      <c r="E60" s="447"/>
      <c r="F60" s="91"/>
      <c r="G60" s="175"/>
      <c r="H60" s="175">
        <v>135.6</v>
      </c>
      <c r="I60" s="3"/>
      <c r="L60" s="5"/>
      <c r="N60" s="95"/>
      <c r="O60" s="7"/>
      <c r="P60" s="5"/>
    </row>
    <row r="61" spans="1:16" ht="20.399999999999999" x14ac:dyDescent="0.35">
      <c r="B61" s="5"/>
      <c r="C61" s="447" t="s">
        <v>96</v>
      </c>
      <c r="D61" s="447"/>
      <c r="E61" s="447"/>
      <c r="F61" s="447"/>
      <c r="G61" s="175"/>
      <c r="H61" s="175">
        <v>154.9</v>
      </c>
      <c r="I61" s="3"/>
      <c r="N61" s="95"/>
      <c r="O61" s="5"/>
    </row>
    <row r="62" spans="1:16" ht="12" customHeight="1" x14ac:dyDescent="0.25">
      <c r="A62" s="5" t="s">
        <v>37</v>
      </c>
      <c r="B62" s="5"/>
      <c r="C62" s="5"/>
      <c r="D62" s="5"/>
      <c r="E62" s="5"/>
      <c r="F62" s="5"/>
      <c r="G62" s="5"/>
      <c r="H62" s="5"/>
      <c r="I62" s="7"/>
      <c r="J62" s="5"/>
      <c r="K62" s="5"/>
      <c r="L62" s="5"/>
      <c r="M62" s="5"/>
      <c r="N62" s="5"/>
      <c r="O62" s="7"/>
      <c r="P62" s="142" t="s">
        <v>104</v>
      </c>
    </row>
  </sheetData>
  <mergeCells count="142">
    <mergeCell ref="C60:E60"/>
    <mergeCell ref="C61:F61"/>
    <mergeCell ref="F27:H27"/>
    <mergeCell ref="C28:D28"/>
    <mergeCell ref="B37:C37"/>
    <mergeCell ref="E37:G37"/>
    <mergeCell ref="E44:G44"/>
    <mergeCell ref="B47:H47"/>
    <mergeCell ref="G49:H50"/>
    <mergeCell ref="F52:H52"/>
    <mergeCell ref="B59:F59"/>
    <mergeCell ref="A31:C32"/>
    <mergeCell ref="E31:E32"/>
    <mergeCell ref="G31:H32"/>
    <mergeCell ref="B53:C53"/>
    <mergeCell ref="B55:C55"/>
    <mergeCell ref="A45:C46"/>
    <mergeCell ref="E45:E46"/>
    <mergeCell ref="G45:H46"/>
    <mergeCell ref="C42:D42"/>
    <mergeCell ref="E42:F42"/>
    <mergeCell ref="E30:G30"/>
    <mergeCell ref="D45:D46"/>
    <mergeCell ref="C41:D41"/>
    <mergeCell ref="J52:L56"/>
    <mergeCell ref="F53:G53"/>
    <mergeCell ref="F54:G54"/>
    <mergeCell ref="F55:G55"/>
    <mergeCell ref="F56:G56"/>
    <mergeCell ref="I38:I39"/>
    <mergeCell ref="I45:I46"/>
    <mergeCell ref="I29:K30"/>
    <mergeCell ref="L31:L32"/>
    <mergeCell ref="F45:F46"/>
    <mergeCell ref="F41:H41"/>
    <mergeCell ref="G42:H42"/>
    <mergeCell ref="J45:J46"/>
    <mergeCell ref="L38:L39"/>
    <mergeCell ref="A38:C39"/>
    <mergeCell ref="E38:E39"/>
    <mergeCell ref="G38:H39"/>
    <mergeCell ref="D38:D39"/>
    <mergeCell ref="F38:F39"/>
    <mergeCell ref="F34:H34"/>
    <mergeCell ref="C35:D35"/>
    <mergeCell ref="B36:C36"/>
    <mergeCell ref="I36:K37"/>
    <mergeCell ref="E36:G36"/>
    <mergeCell ref="G35:H35"/>
    <mergeCell ref="K38:K39"/>
    <mergeCell ref="E22:G22"/>
    <mergeCell ref="I22:K23"/>
    <mergeCell ref="B23:C23"/>
    <mergeCell ref="G24:H25"/>
    <mergeCell ref="I24:I25"/>
    <mergeCell ref="I31:I32"/>
    <mergeCell ref="A24:C25"/>
    <mergeCell ref="E24:E25"/>
    <mergeCell ref="B30:C30"/>
    <mergeCell ref="F3:L3"/>
    <mergeCell ref="C4:H4"/>
    <mergeCell ref="M4:N4"/>
    <mergeCell ref="C5:H5"/>
    <mergeCell ref="K31:K32"/>
    <mergeCell ref="D17:D18"/>
    <mergeCell ref="F17:F18"/>
    <mergeCell ref="D24:D25"/>
    <mergeCell ref="F24:F25"/>
    <mergeCell ref="D31:D32"/>
    <mergeCell ref="A17:C18"/>
    <mergeCell ref="E17:E18"/>
    <mergeCell ref="E23:G23"/>
    <mergeCell ref="N17:N18"/>
    <mergeCell ref="K24:K25"/>
    <mergeCell ref="L24:L25"/>
    <mergeCell ref="M24:M25"/>
    <mergeCell ref="N24:N25"/>
    <mergeCell ref="M31:M32"/>
    <mergeCell ref="N31:N32"/>
    <mergeCell ref="J31:J32"/>
    <mergeCell ref="I17:I18"/>
    <mergeCell ref="C21:D21"/>
    <mergeCell ref="B26:H26"/>
    <mergeCell ref="B52:C52"/>
    <mergeCell ref="B43:C43"/>
    <mergeCell ref="E43:G43"/>
    <mergeCell ref="B44:C44"/>
    <mergeCell ref="E35:F35"/>
    <mergeCell ref="D1:M1"/>
    <mergeCell ref="F2:L2"/>
    <mergeCell ref="A6:B6"/>
    <mergeCell ref="C6:H6"/>
    <mergeCell ref="I6:K6"/>
    <mergeCell ref="C34:D34"/>
    <mergeCell ref="I11:K11"/>
    <mergeCell ref="L11:N11"/>
    <mergeCell ref="A4:B4"/>
    <mergeCell ref="L6:N6"/>
    <mergeCell ref="B11:H12"/>
    <mergeCell ref="F31:F32"/>
    <mergeCell ref="J17:J18"/>
    <mergeCell ref="J24:J25"/>
    <mergeCell ref="I15:K16"/>
    <mergeCell ref="B22:C22"/>
    <mergeCell ref="E28:F28"/>
    <mergeCell ref="G28:H28"/>
    <mergeCell ref="B19:H19"/>
    <mergeCell ref="B7:D7"/>
    <mergeCell ref="E7:H7"/>
    <mergeCell ref="C8:H10"/>
    <mergeCell ref="B40:H40"/>
    <mergeCell ref="O11:P11"/>
    <mergeCell ref="B15:C15"/>
    <mergeCell ref="E15:G15"/>
    <mergeCell ref="C13:D13"/>
    <mergeCell ref="F13:H13"/>
    <mergeCell ref="C14:D14"/>
    <mergeCell ref="E14:F14"/>
    <mergeCell ref="G14:H14"/>
    <mergeCell ref="C20:D20"/>
    <mergeCell ref="F20:H20"/>
    <mergeCell ref="E21:F21"/>
    <mergeCell ref="G21:H21"/>
    <mergeCell ref="B16:C16"/>
    <mergeCell ref="E16:G16"/>
    <mergeCell ref="G17:H18"/>
    <mergeCell ref="J38:J39"/>
    <mergeCell ref="B33:H33"/>
    <mergeCell ref="B29:C29"/>
    <mergeCell ref="E29:G29"/>
    <mergeCell ref="C27:D27"/>
    <mergeCell ref="M38:M39"/>
    <mergeCell ref="N38:N39"/>
    <mergeCell ref="I43:K44"/>
    <mergeCell ref="K45:K46"/>
    <mergeCell ref="L45:L46"/>
    <mergeCell ref="M45:M46"/>
    <mergeCell ref="N45:N46"/>
    <mergeCell ref="O6:P6"/>
    <mergeCell ref="K17:K18"/>
    <mergeCell ref="L17:L18"/>
    <mergeCell ref="M17:M18"/>
  </mergeCells>
  <conditionalFormatting sqref="H36">
    <cfRule type="expression" priority="219" stopIfTrue="1">
      <formula>""" ""=0"</formula>
    </cfRule>
  </conditionalFormatting>
  <conditionalFormatting sqref="H65 H74">
    <cfRule type="expression" priority="268" stopIfTrue="1">
      <formula>""" ""=0"</formula>
    </cfRule>
  </conditionalFormatting>
  <conditionalFormatting sqref="H50:I50 H56:I56 H59:I59">
    <cfRule type="expression" priority="196" stopIfTrue="1">
      <formula>""" ""=0"</formula>
    </cfRule>
  </conditionalFormatting>
  <conditionalFormatting sqref="H68:I68">
    <cfRule type="expression" priority="215" stopIfTrue="1">
      <formula>""" ""=0"</formula>
    </cfRule>
  </conditionalFormatting>
  <conditionalFormatting sqref="I52:K52">
    <cfRule type="expression" priority="264" stopIfTrue="1">
      <formula>""" ""=0"</formula>
    </cfRule>
  </conditionalFormatting>
  <conditionalFormatting sqref="J17">
    <cfRule type="expression" priority="25" stopIfTrue="1">
      <formula>""" ""=0"</formula>
    </cfRule>
  </conditionalFormatting>
  <conditionalFormatting sqref="J24">
    <cfRule type="expression" priority="24" stopIfTrue="1">
      <formula>""" ""=0"</formula>
    </cfRule>
  </conditionalFormatting>
  <conditionalFormatting sqref="J31">
    <cfRule type="expression" priority="23" stopIfTrue="1">
      <formula>""" ""=0"</formula>
    </cfRule>
  </conditionalFormatting>
  <conditionalFormatting sqref="J38">
    <cfRule type="expression" priority="22" stopIfTrue="1">
      <formula>""" ""=0"</formula>
    </cfRule>
  </conditionalFormatting>
  <conditionalFormatting sqref="J45">
    <cfRule type="expression" priority="21" stopIfTrue="1">
      <formula>""" ""=0"</formula>
    </cfRule>
  </conditionalFormatting>
  <conditionalFormatting sqref="K58">
    <cfRule type="cellIs" dxfId="23" priority="324" stopIfTrue="1" operator="greaterThan">
      <formula>28</formula>
    </cfRule>
  </conditionalFormatting>
  <conditionalFormatting sqref="K66">
    <cfRule type="cellIs" dxfId="22" priority="267" stopIfTrue="1" operator="greaterThan">
      <formula>28</formula>
    </cfRule>
  </conditionalFormatting>
  <conditionalFormatting sqref="K70">
    <cfRule type="cellIs" dxfId="21" priority="271" stopIfTrue="1" operator="greaterThan">
      <formula>28</formula>
    </cfRule>
  </conditionalFormatting>
  <conditionalFormatting sqref="K64:L64">
    <cfRule type="cellIs" dxfId="20" priority="214" stopIfTrue="1" operator="greaterThan">
      <formula>28</formula>
    </cfRule>
  </conditionalFormatting>
  <conditionalFormatting sqref="K67:L67">
    <cfRule type="cellIs" dxfId="19" priority="265" stopIfTrue="1" operator="greaterThan">
      <formula>28</formula>
    </cfRule>
  </conditionalFormatting>
  <conditionalFormatting sqref="K51:M51 M52:M54 M56 L56:M57 K59:M59">
    <cfRule type="cellIs" dxfId="18" priority="193" stopIfTrue="1" operator="greaterThan">
      <formula>28</formula>
    </cfRule>
  </conditionalFormatting>
  <conditionalFormatting sqref="L17">
    <cfRule type="expression" priority="47" stopIfTrue="1">
      <formula>""" ""=0"</formula>
    </cfRule>
  </conditionalFormatting>
  <conditionalFormatting sqref="L24">
    <cfRule type="expression" priority="44" stopIfTrue="1">
      <formula>""" ""=0"</formula>
    </cfRule>
  </conditionalFormatting>
  <conditionalFormatting sqref="L31">
    <cfRule type="expression" priority="41" stopIfTrue="1">
      <formula>""" ""=0"</formula>
    </cfRule>
  </conditionalFormatting>
  <conditionalFormatting sqref="L38">
    <cfRule type="expression" priority="38" stopIfTrue="1">
      <formula>""" ""=0"</formula>
    </cfRule>
  </conditionalFormatting>
  <conditionalFormatting sqref="L45">
    <cfRule type="expression" priority="35" stopIfTrue="1">
      <formula>""" ""=0"</formula>
    </cfRule>
  </conditionalFormatting>
  <conditionalFormatting sqref="L51:L53 L58 K69:L69 K71:L71">
    <cfRule type="cellIs" dxfId="17" priority="269" stopIfTrue="1" operator="greaterThan">
      <formula>28</formula>
    </cfRule>
  </conditionalFormatting>
  <conditionalFormatting sqref="L52 L58 L66">
    <cfRule type="cellIs" dxfId="16" priority="266" stopIfTrue="1" operator="greaterThan">
      <formula>30</formula>
    </cfRule>
  </conditionalFormatting>
  <conditionalFormatting sqref="L52">
    <cfRule type="cellIs" dxfId="15" priority="318" stopIfTrue="1" operator="greaterThan">
      <formula>30</formula>
    </cfRule>
  </conditionalFormatting>
  <conditionalFormatting sqref="L52:L53">
    <cfRule type="cellIs" dxfId="14" priority="226" stopIfTrue="1" operator="greaterThan">
      <formula>28</formula>
    </cfRule>
  </conditionalFormatting>
  <conditionalFormatting sqref="L58">
    <cfRule type="cellIs" dxfId="13" priority="323" stopIfTrue="1" operator="greaterThan">
      <formula>30</formula>
    </cfRule>
  </conditionalFormatting>
  <conditionalFormatting sqref="L60">
    <cfRule type="cellIs" dxfId="12" priority="32" stopIfTrue="1" operator="greaterThan">
      <formula>28</formula>
    </cfRule>
  </conditionalFormatting>
  <conditionalFormatting sqref="L64">
    <cfRule type="cellIs" dxfId="11" priority="217" stopIfTrue="1" operator="greaterThan">
      <formula>30</formula>
    </cfRule>
  </conditionalFormatting>
  <conditionalFormatting sqref="L70">
    <cfRule type="cellIs" dxfId="10" priority="270" stopIfTrue="1" operator="greaterThan">
      <formula>30</formula>
    </cfRule>
  </conditionalFormatting>
  <conditionalFormatting sqref="L52:M52 M64">
    <cfRule type="cellIs" dxfId="9" priority="213" stopIfTrue="1" operator="greaterThan">
      <formula>30</formula>
    </cfRule>
  </conditionalFormatting>
  <conditionalFormatting sqref="L52:M54 K57:M57 K63:M63 K65:M65">
    <cfRule type="cellIs" dxfId="8" priority="212" stopIfTrue="1" operator="greaterThan">
      <formula>28</formula>
    </cfRule>
  </conditionalFormatting>
  <conditionalFormatting sqref="L61:M61">
    <cfRule type="cellIs" dxfId="7" priority="30" stopIfTrue="1" operator="greaterThan">
      <formula>28</formula>
    </cfRule>
  </conditionalFormatting>
  <conditionalFormatting sqref="M52 L55:M55">
    <cfRule type="cellIs" dxfId="6" priority="194" stopIfTrue="1" operator="greaterThan">
      <formula>30</formula>
    </cfRule>
  </conditionalFormatting>
  <conditionalFormatting sqref="M60">
    <cfRule type="cellIs" dxfId="5" priority="31" stopIfTrue="1" operator="greaterThan">
      <formula>30</formula>
    </cfRule>
  </conditionalFormatting>
  <conditionalFormatting sqref="M13:N13">
    <cfRule type="cellIs" dxfId="4" priority="5" stopIfTrue="1" operator="greaterThan">
      <formula>28</formula>
    </cfRule>
  </conditionalFormatting>
  <conditionalFormatting sqref="M20:N20">
    <cfRule type="cellIs" dxfId="3" priority="4" stopIfTrue="1" operator="greaterThan">
      <formula>28</formula>
    </cfRule>
  </conditionalFormatting>
  <conditionalFormatting sqref="M27:N27">
    <cfRule type="cellIs" dxfId="2" priority="3" stopIfTrue="1" operator="greaterThan">
      <formula>28</formula>
    </cfRule>
  </conditionalFormatting>
  <conditionalFormatting sqref="M34:N34">
    <cfRule type="cellIs" dxfId="1" priority="2" stopIfTrue="1" operator="greaterThan">
      <formula>28</formula>
    </cfRule>
  </conditionalFormatting>
  <conditionalFormatting sqref="M41:N41">
    <cfRule type="cellIs" dxfId="0" priority="1" stopIfTrue="1" operator="greaterThan">
      <formula>28</formula>
    </cfRule>
  </conditionalFormatting>
  <dataValidations count="6">
    <dataValidation allowBlank="1" showInputMessage="1" showErrorMessage="1" prompt="Time must be entered in the following format:   h:mm" sqref="B36:B37 E36:G37 B29:B30 B22:B23 B15:B16 E22:G23 E15:G16 E29:G30 B43:B44 E43:G44" xr:uid="{00000000-0002-0000-0600-000000000000}"/>
    <dataValidation type="list" allowBlank="1" showInputMessage="1" showErrorMessage="1" sqref="M15 M22 M29 M36 M43" xr:uid="{00000000-0002-0000-0600-000001000000}">
      <formula1>"23.1"</formula1>
    </dataValidation>
    <dataValidation type="list" allowBlank="1" showInputMessage="1" showErrorMessage="1" sqref="N15 N22 N29 N36 N43" xr:uid="{00000000-0002-0000-0600-000002000000}">
      <formula1>"26.3"</formula1>
    </dataValidation>
    <dataValidation type="list" allowBlank="1" showInputMessage="1" showErrorMessage="1" sqref="M13:N13 M20:N20 M27:N27 M34:N34 M41:N41" xr:uid="{00000000-0002-0000-0600-000003000000}">
      <formula1>"10.1"</formula1>
    </dataValidation>
    <dataValidation type="list" allowBlank="1" showInputMessage="1" showErrorMessage="1" sqref="M14:N14 M21:N21 M28:N28 M35:N35 M42:N42" xr:uid="{00000000-0002-0000-0600-000004000000}">
      <formula1>"13.3"</formula1>
    </dataValidation>
    <dataValidation type="list" allowBlank="1" showInputMessage="1" showErrorMessage="1" sqref="F17:F18 F24:F25 F31:F32 F38:F39 F45:F46" xr:uid="{750F72A9-8D8D-4C17-802C-8F61EBF256D7}">
      <formula1>"0.33, .67, .25"</formula1>
    </dataValidation>
  </dataValidations>
  <printOptions horizontalCentered="1" verticalCentered="1"/>
  <pageMargins left="0" right="0" top="0" bottom="0" header="0" footer="0"/>
  <pageSetup scale="48" orientation="portrait" r:id="rId1"/>
  <headerFooter alignWithMargins="0"/>
  <rowBreaks count="1" manualBreakCount="1">
    <brk id="6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5"/>
  <sheetViews>
    <sheetView workbookViewId="0">
      <selection activeCell="A11" sqref="A11"/>
    </sheetView>
  </sheetViews>
  <sheetFormatPr defaultRowHeight="13.2" x14ac:dyDescent="0.25"/>
  <sheetData>
    <row r="1" spans="1:1" s="162" customFormat="1" ht="18" customHeight="1" x14ac:dyDescent="0.25">
      <c r="A1" s="161" t="s">
        <v>105</v>
      </c>
    </row>
    <row r="2" spans="1:1" s="162" customFormat="1" ht="18" customHeight="1" x14ac:dyDescent="0.25">
      <c r="A2" s="161" t="s">
        <v>106</v>
      </c>
    </row>
    <row r="3" spans="1:1" s="162" customFormat="1" ht="18" customHeight="1" x14ac:dyDescent="0.25">
      <c r="A3" s="161" t="s">
        <v>107</v>
      </c>
    </row>
    <row r="4" spans="1:1" s="162" customFormat="1" ht="18" customHeight="1" x14ac:dyDescent="0.25">
      <c r="A4" s="161" t="s">
        <v>108</v>
      </c>
    </row>
    <row r="5" spans="1:1" s="162" customFormat="1" ht="18" customHeight="1" x14ac:dyDescent="0.25">
      <c r="A5" s="161" t="s">
        <v>109</v>
      </c>
    </row>
    <row r="6" spans="1:1" s="162" customFormat="1" ht="18" customHeight="1" x14ac:dyDescent="0.25">
      <c r="A6" s="161" t="s">
        <v>110</v>
      </c>
    </row>
    <row r="7" spans="1:1" s="162" customFormat="1" ht="18" customHeight="1" x14ac:dyDescent="0.25">
      <c r="A7" s="161" t="s">
        <v>111</v>
      </c>
    </row>
    <row r="8" spans="1:1" s="162" customFormat="1" ht="18" customHeight="1" x14ac:dyDescent="0.25">
      <c r="A8" s="161" t="s">
        <v>112</v>
      </c>
    </row>
    <row r="9" spans="1:1" s="162" customFormat="1" ht="18" customHeight="1" x14ac:dyDescent="0.25">
      <c r="A9" s="161" t="s">
        <v>113</v>
      </c>
    </row>
    <row r="10" spans="1:1" s="162" customFormat="1" ht="18" customHeight="1" x14ac:dyDescent="0.25">
      <c r="A10" s="161" t="s">
        <v>114</v>
      </c>
    </row>
    <row r="11" spans="1:1" s="162" customFormat="1" ht="18" customHeight="1" x14ac:dyDescent="0.25">
      <c r="A11" s="161" t="s">
        <v>115</v>
      </c>
    </row>
    <row r="12" spans="1:1" s="162" customFormat="1" ht="18" customHeight="1" x14ac:dyDescent="0.25">
      <c r="A12" s="161" t="s">
        <v>116</v>
      </c>
    </row>
    <row r="13" spans="1:1" s="162" customFormat="1" ht="18" customHeight="1" x14ac:dyDescent="0.25">
      <c r="A13" s="161" t="s">
        <v>117</v>
      </c>
    </row>
    <row r="14" spans="1:1" s="162" customFormat="1" ht="18" customHeight="1" x14ac:dyDescent="0.25">
      <c r="A14" s="161" t="s">
        <v>118</v>
      </c>
    </row>
    <row r="15" spans="1:1" s="162" customFormat="1" ht="18" customHeight="1" x14ac:dyDescent="0.25">
      <c r="A15" s="161" t="s">
        <v>119</v>
      </c>
    </row>
  </sheetData>
  <sheetProtection password="CD18"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cd8f692-3f29-46fe-818d-d6a23b5fcb1c">
      <Terms xmlns="http://schemas.microsoft.com/office/infopath/2007/PartnerControls"/>
    </lcf76f155ced4ddcb4097134ff3c332f>
    <TaxCatchAll xmlns="97c26e27-a340-4306-98a7-c36055956ab5"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F7E922387CB44CBC061F0854BE4B93" ma:contentTypeVersion="18" ma:contentTypeDescription="Create a new document." ma:contentTypeScope="" ma:versionID="884d9c0f0b11d605916462663d9e8575">
  <xsd:schema xmlns:xsd="http://www.w3.org/2001/XMLSchema" xmlns:xs="http://www.w3.org/2001/XMLSchema" xmlns:p="http://schemas.microsoft.com/office/2006/metadata/properties" xmlns:ns1="http://schemas.microsoft.com/sharepoint/v3" xmlns:ns2="9cd8f692-3f29-46fe-818d-d6a23b5fcb1c" xmlns:ns3="97c26e27-a340-4306-98a7-c36055956ab5" targetNamespace="http://schemas.microsoft.com/office/2006/metadata/properties" ma:root="true" ma:fieldsID="261200f3babe16a3a657135b344bd557" ns1:_="" ns2:_="" ns3:_="">
    <xsd:import namespace="http://schemas.microsoft.com/sharepoint/v3"/>
    <xsd:import namespace="9cd8f692-3f29-46fe-818d-d6a23b5fcb1c"/>
    <xsd:import namespace="97c26e27-a340-4306-98a7-c36055956a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d8f692-3f29-46fe-818d-d6a23b5fcb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c26e27-a340-4306-98a7-c36055956ab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73c194-363f-458d-8de6-5136007af2fc}" ma:internalName="TaxCatchAll" ma:showField="CatchAllData" ma:web="97c26e27-a340-4306-98a7-c36055956a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FC8F0-64DA-4E1E-BA9A-29C677375AC4}">
  <ds:schemaRefs>
    <ds:schemaRef ds:uri="http://schemas.microsoft.com/office/2006/metadata/properties"/>
    <ds:schemaRef ds:uri="http://schemas.microsoft.com/office/infopath/2007/PartnerControls"/>
    <ds:schemaRef ds:uri="http://schemas.microsoft.com/sharepoint/v3"/>
    <ds:schemaRef ds:uri="9cd8f692-3f29-46fe-818d-d6a23b5fcb1c"/>
    <ds:schemaRef ds:uri="97c26e27-a340-4306-98a7-c36055956ab5"/>
  </ds:schemaRefs>
</ds:datastoreItem>
</file>

<file path=customXml/itemProps2.xml><?xml version="1.0" encoding="utf-8"?>
<ds:datastoreItem xmlns:ds="http://schemas.openxmlformats.org/officeDocument/2006/customXml" ds:itemID="{C0C9CFE5-0B0E-4A0F-9664-69BE961CA9CB}">
  <ds:schemaRefs>
    <ds:schemaRef ds:uri="http://schemas.microsoft.com/sharepoint/v3/contenttype/forms"/>
  </ds:schemaRefs>
</ds:datastoreItem>
</file>

<file path=customXml/itemProps3.xml><?xml version="1.0" encoding="utf-8"?>
<ds:datastoreItem xmlns:ds="http://schemas.openxmlformats.org/officeDocument/2006/customXml" ds:itemID="{772085E4-4987-4FCA-A38C-029044F76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d8f692-3f29-46fe-818d-d6a23b5fcb1c"/>
    <ds:schemaRef ds:uri="97c26e27-a340-4306-98a7-c36055956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Natural Accounts</vt:lpstr>
      <vt:lpstr>Daily Travel Summary</vt:lpstr>
      <vt:lpstr>PCARD</vt:lpstr>
      <vt:lpstr>Page 1 - Daily Travel Detail</vt:lpstr>
      <vt:lpstr>Page 2 - Daily Travel Detail</vt:lpstr>
      <vt:lpstr>Page 3 - Daily Travel Detail</vt:lpstr>
      <vt:lpstr>Page 4 - Daily Travel Detail</vt:lpstr>
      <vt:lpstr>Page 5 - Daily Travel Detail</vt:lpstr>
      <vt:lpstr>Divisions</vt:lpstr>
      <vt:lpstr>Divisions</vt:lpstr>
      <vt:lpstr>'Daily Travel Summary'!Print_Area</vt:lpstr>
      <vt:lpstr>'Page 1 - Daily Travel Detail'!Print_Area</vt:lpstr>
      <vt:lpstr>'Page 2 - Daily Travel Detail'!Print_Area</vt:lpstr>
      <vt:lpstr>'Page 3 - Daily Travel Detail'!Print_Area</vt:lpstr>
      <vt:lpstr>'Page 4 - Daily Travel Detail'!Print_Area</vt:lpstr>
      <vt:lpstr>'Page 5 - Daily Travel Detail'!Print_Area</vt:lpstr>
      <vt:lpstr>PCARD!Print_Area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Smith, Tricia</cp:lastModifiedBy>
  <cp:revision/>
  <dcterms:created xsi:type="dcterms:W3CDTF">2000-03-28T18:32:29Z</dcterms:created>
  <dcterms:modified xsi:type="dcterms:W3CDTF">2024-05-06T15:05:14Z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0x010100C9F7E922387CB44CBC061F0854BE4B93</vt:lpwstr>
  </property>
  <property fmtid="{D5CDD505-2E9C-101B-9397-08002B2CF9AE}" pid="3" name="MediaServiceImageTags">
    <vt:lpwstr/>
  </property>
</Properties>
</file>