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aveExternalLinkValues="0" codeName="ThisWorkbook"/>
  <mc:AlternateContent xmlns:mc="http://schemas.openxmlformats.org/markup-compatibility/2006">
    <mc:Choice Requires="x15">
      <x15ac:absPath xmlns:x15ac="http://schemas.microsoft.com/office/spreadsheetml/2010/11/ac" url="S:\Website docs\2024\Inside Fisheries\"/>
    </mc:Choice>
  </mc:AlternateContent>
  <xr:revisionPtr revIDLastSave="0" documentId="13_ncr:1_{82098F87-129D-4C3E-AEA4-C7697BDE312A}" xr6:coauthVersionLast="47" xr6:coauthVersionMax="47" xr10:uidLastSave="{00000000-0000-0000-0000-000000000000}"/>
  <bookViews>
    <workbookView xWindow="1536" yWindow="1536" windowWidth="23040" windowHeight="12204" tabRatio="599" xr2:uid="{00000000-000D-0000-FFFF-FFFF00000000}"/>
  </bookViews>
  <sheets>
    <sheet name="Natural Accounts" sheetId="12" r:id="rId1"/>
    <sheet name="Daily Travel Summary" sheetId="1" r:id="rId2"/>
    <sheet name="PCARD" sheetId="11" r:id="rId3"/>
    <sheet name="Page 1 - Daily Travel Detail" sheetId="2" r:id="rId4"/>
    <sheet name="Page 2 - Daily Travel Detail" sheetId="3" r:id="rId5"/>
    <sheet name="Page 3 - Daily Travel Detail" sheetId="5" r:id="rId6"/>
    <sheet name="Page 4 - Daily Travel Detail" sheetId="6" r:id="rId7"/>
    <sheet name="Page 5 - Daily Travel Detail" sheetId="7" r:id="rId8"/>
    <sheet name="Divisions" sheetId="8" r:id="rId9"/>
  </sheets>
  <externalReferences>
    <externalReference r:id="rId10"/>
  </externalReferences>
  <definedNames>
    <definedName name="Divisions" localSheetId="2">'[1]Division list'!$A$1:$A$15</definedName>
    <definedName name="Divisions">Divisions!$A$1:$A$15</definedName>
    <definedName name="_xlnm.Print_Area" localSheetId="1">'Daily Travel Summary'!$A$1:$O$57</definedName>
    <definedName name="_xlnm.Print_Area" localSheetId="3">'Page 1 - Daily Travel Detail'!$A$1:$P$58</definedName>
    <definedName name="_xlnm.Print_Area" localSheetId="4">'Page 2 - Daily Travel Detail'!$A$1:$P$62</definedName>
    <definedName name="_xlnm.Print_Area" localSheetId="5">'Page 3 - Daily Travel Detail'!$A$1:$P$62</definedName>
    <definedName name="_xlnm.Print_Area" localSheetId="6">'Page 4 - Daily Travel Detail'!$A$1:$P$62</definedName>
    <definedName name="_xlnm.Print_Area" localSheetId="7">'Page 5 - Daily Travel Detail'!$A$1:$P$62</definedName>
    <definedName name="_xlnm.Print_Area" localSheetId="2">PCARD!$A$1:$Q$43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1" l="1"/>
  <c r="C39" i="1" l="1"/>
  <c r="C30" i="1"/>
  <c r="C31" i="1"/>
  <c r="C43" i="1"/>
  <c r="C42" i="1"/>
  <c r="C33" i="1"/>
  <c r="C41" i="1"/>
  <c r="J13" i="2"/>
  <c r="C38" i="1"/>
  <c r="C32" i="1"/>
  <c r="C34" i="1"/>
  <c r="C35" i="1"/>
  <c r="M12" i="2"/>
  <c r="M15" i="2" s="1"/>
  <c r="C40" i="1"/>
  <c r="C37" i="1"/>
  <c r="N44" i="7"/>
  <c r="N47" i="7"/>
  <c r="M44" i="7"/>
  <c r="M47" i="7"/>
  <c r="N37" i="7"/>
  <c r="N40" i="7"/>
  <c r="M37" i="7"/>
  <c r="M40" i="7"/>
  <c r="N30" i="7"/>
  <c r="N33" i="7"/>
  <c r="M30" i="7"/>
  <c r="M33" i="7"/>
  <c r="M26" i="7"/>
  <c r="N23" i="7"/>
  <c r="N26" i="7"/>
  <c r="M23" i="7"/>
  <c r="N16" i="7"/>
  <c r="N19" i="7"/>
  <c r="M16" i="7"/>
  <c r="M19" i="7"/>
  <c r="N44" i="6"/>
  <c r="N47" i="6"/>
  <c r="M44" i="6"/>
  <c r="M47" i="6"/>
  <c r="N37" i="6"/>
  <c r="N40" i="6"/>
  <c r="M37" i="6"/>
  <c r="M40" i="6"/>
  <c r="N30" i="6"/>
  <c r="N33" i="6"/>
  <c r="M30" i="6"/>
  <c r="M33" i="6"/>
  <c r="N23" i="6"/>
  <c r="N26" i="6"/>
  <c r="M23" i="6"/>
  <c r="M26" i="6"/>
  <c r="N16" i="6"/>
  <c r="N19" i="6"/>
  <c r="M16" i="6"/>
  <c r="M19" i="6"/>
  <c r="N44" i="5"/>
  <c r="N47" i="5"/>
  <c r="M44" i="5"/>
  <c r="M47" i="5"/>
  <c r="N37" i="5"/>
  <c r="N40" i="5"/>
  <c r="M37" i="5"/>
  <c r="M40" i="5"/>
  <c r="N30" i="5"/>
  <c r="N33" i="5"/>
  <c r="M30" i="5"/>
  <c r="M33" i="5"/>
  <c r="N23" i="5"/>
  <c r="N26" i="5"/>
  <c r="M23" i="5"/>
  <c r="M26" i="5"/>
  <c r="N16" i="5"/>
  <c r="N19" i="5"/>
  <c r="M16" i="5"/>
  <c r="M19" i="5"/>
  <c r="N44" i="3"/>
  <c r="N47" i="3"/>
  <c r="M44" i="3"/>
  <c r="M47" i="3"/>
  <c r="N37" i="3"/>
  <c r="N40" i="3"/>
  <c r="M37" i="3"/>
  <c r="M40" i="3"/>
  <c r="N30" i="3"/>
  <c r="N33" i="3"/>
  <c r="M30" i="3"/>
  <c r="M33" i="3"/>
  <c r="N23" i="3"/>
  <c r="N26" i="3"/>
  <c r="M23" i="3"/>
  <c r="M26" i="3"/>
  <c r="M16" i="3"/>
  <c r="M19" i="3"/>
  <c r="N40" i="2"/>
  <c r="N43" i="2"/>
  <c r="M40" i="2"/>
  <c r="M43" i="2" s="1"/>
  <c r="N33" i="2"/>
  <c r="M33" i="2"/>
  <c r="M36" i="2" s="1"/>
  <c r="N26" i="2"/>
  <c r="N29" i="2"/>
  <c r="M26" i="2"/>
  <c r="M29" i="2" s="1"/>
  <c r="N19" i="2"/>
  <c r="N22" i="2" s="1"/>
  <c r="M19" i="2"/>
  <c r="N12" i="2"/>
  <c r="N15" i="2"/>
  <c r="J45" i="7"/>
  <c r="J47" i="7"/>
  <c r="J38" i="7"/>
  <c r="J40" i="7" s="1"/>
  <c r="J31" i="7"/>
  <c r="J33" i="7" s="1"/>
  <c r="J24" i="7"/>
  <c r="J17" i="7"/>
  <c r="J19" i="7" s="1"/>
  <c r="J45" i="6"/>
  <c r="J47" i="6" s="1"/>
  <c r="J38" i="6"/>
  <c r="J40" i="6" s="1"/>
  <c r="J31" i="6"/>
  <c r="J33" i="6" s="1"/>
  <c r="J24" i="6"/>
  <c r="J26" i="6" s="1"/>
  <c r="J17" i="6"/>
  <c r="J19" i="6" s="1"/>
  <c r="J17" i="5"/>
  <c r="J19" i="5" s="1"/>
  <c r="J24" i="5"/>
  <c r="J26" i="5" s="1"/>
  <c r="J31" i="5"/>
  <c r="J33" i="5" s="1"/>
  <c r="J45" i="5"/>
  <c r="J47" i="5" s="1"/>
  <c r="J38" i="5"/>
  <c r="J40" i="5" s="1"/>
  <c r="J45" i="3"/>
  <c r="J47" i="3" s="1"/>
  <c r="J38" i="3"/>
  <c r="J40" i="3" s="1"/>
  <c r="J31" i="3"/>
  <c r="J33" i="3" s="1"/>
  <c r="J24" i="3"/>
  <c r="J26" i="3"/>
  <c r="J17" i="3"/>
  <c r="J19" i="3"/>
  <c r="J41" i="2"/>
  <c r="J43" i="2" s="1"/>
  <c r="J34" i="2"/>
  <c r="J36" i="2"/>
  <c r="J27" i="2"/>
  <c r="J29" i="2" s="1"/>
  <c r="J20" i="2"/>
  <c r="P15" i="2"/>
  <c r="P22" i="2"/>
  <c r="P29" i="2"/>
  <c r="J26" i="7"/>
  <c r="P47" i="7"/>
  <c r="K47" i="7"/>
  <c r="P40" i="7"/>
  <c r="K40" i="7"/>
  <c r="P33" i="7"/>
  <c r="K33" i="7"/>
  <c r="P26" i="7"/>
  <c r="K26" i="7"/>
  <c r="P19" i="7"/>
  <c r="K19" i="7"/>
  <c r="P47" i="6"/>
  <c r="K47" i="6"/>
  <c r="P40" i="6"/>
  <c r="K40" i="6"/>
  <c r="P33" i="6"/>
  <c r="K33" i="6"/>
  <c r="P26" i="6"/>
  <c r="K26" i="6"/>
  <c r="P19" i="6"/>
  <c r="K19" i="6"/>
  <c r="P47" i="5"/>
  <c r="K47" i="5"/>
  <c r="P40" i="5"/>
  <c r="K40" i="5"/>
  <c r="P33" i="5"/>
  <c r="K33" i="5"/>
  <c r="P26" i="5"/>
  <c r="K26" i="5"/>
  <c r="P19" i="5"/>
  <c r="K19" i="5"/>
  <c r="P47" i="3"/>
  <c r="K47" i="3"/>
  <c r="P40" i="3"/>
  <c r="K40" i="3"/>
  <c r="P33" i="3"/>
  <c r="K33" i="3"/>
  <c r="P26" i="3"/>
  <c r="K26" i="3"/>
  <c r="P19" i="3"/>
  <c r="K19" i="3"/>
  <c r="C4" i="3"/>
  <c r="M4" i="3"/>
  <c r="C4" i="5"/>
  <c r="M4" i="5"/>
  <c r="K15" i="2"/>
  <c r="C5" i="7"/>
  <c r="C5" i="6"/>
  <c r="M4" i="7"/>
  <c r="C4" i="7"/>
  <c r="M4" i="6"/>
  <c r="C4" i="6"/>
  <c r="N45" i="2"/>
  <c r="N10" i="3"/>
  <c r="N49" i="3"/>
  <c r="N10" i="5"/>
  <c r="N49" i="5"/>
  <c r="N10" i="6"/>
  <c r="N49" i="6"/>
  <c r="N10" i="7"/>
  <c r="N49" i="7"/>
  <c r="M45" i="2"/>
  <c r="M10" i="3"/>
  <c r="M49" i="3"/>
  <c r="M10" i="5"/>
  <c r="M49" i="5"/>
  <c r="M10" i="6"/>
  <c r="M49" i="6"/>
  <c r="M10" i="7"/>
  <c r="M49" i="7"/>
  <c r="K45" i="2"/>
  <c r="K9" i="3"/>
  <c r="K49" i="3"/>
  <c r="K9" i="5"/>
  <c r="K49" i="5"/>
  <c r="K9" i="6"/>
  <c r="K49" i="6"/>
  <c r="K9" i="7"/>
  <c r="K49" i="7"/>
  <c r="J45" i="2"/>
  <c r="J9" i="3"/>
  <c r="J49" i="3"/>
  <c r="J9" i="5" s="1"/>
  <c r="J49" i="5" s="1"/>
  <c r="J9" i="6" s="1"/>
  <c r="J49" i="6" s="1"/>
  <c r="J9" i="7" s="1"/>
  <c r="J49" i="7" s="1"/>
  <c r="K44" i="2"/>
  <c r="K8" i="3"/>
  <c r="K48" i="3"/>
  <c r="K8" i="5"/>
  <c r="K48" i="5"/>
  <c r="K8" i="6"/>
  <c r="K48" i="6"/>
  <c r="K8" i="7"/>
  <c r="K48" i="7"/>
  <c r="P43" i="2"/>
  <c r="K43" i="2"/>
  <c r="P36" i="2"/>
  <c r="K36" i="2"/>
  <c r="K29" i="2"/>
  <c r="C4" i="2"/>
  <c r="J44" i="2"/>
  <c r="J8" i="3"/>
  <c r="J48" i="3"/>
  <c r="J8" i="5"/>
  <c r="J48" i="5"/>
  <c r="J8" i="6"/>
  <c r="J48" i="6"/>
  <c r="J8" i="7"/>
  <c r="J48" i="7"/>
  <c r="K22" i="2"/>
  <c r="N36" i="2"/>
  <c r="J15" i="2"/>
  <c r="M22" i="2" l="1"/>
  <c r="P44" i="2"/>
  <c r="N44" i="2"/>
  <c r="N9" i="3" s="1"/>
  <c r="N48" i="3" s="1"/>
  <c r="N9" i="5" s="1"/>
  <c r="N48" i="5" s="1"/>
  <c r="N9" i="6" s="1"/>
  <c r="N48" i="6" s="1"/>
  <c r="N9" i="7" s="1"/>
  <c r="N48" i="7" s="1"/>
  <c r="C28" i="1"/>
  <c r="J46" i="2"/>
  <c r="J10" i="3" s="1"/>
  <c r="J50" i="3" s="1"/>
  <c r="J10" i="5" s="1"/>
  <c r="J50" i="5" s="1"/>
  <c r="J10" i="6" s="1"/>
  <c r="J50" i="6" s="1"/>
  <c r="J10" i="7" s="1"/>
  <c r="J50" i="7" s="1"/>
  <c r="C29" i="1" s="1"/>
  <c r="J22" i="2"/>
  <c r="M44" i="2"/>
  <c r="M9" i="3" s="1"/>
  <c r="M48" i="3" s="1"/>
  <c r="M9" i="5" s="1"/>
  <c r="M48" i="5" s="1"/>
  <c r="M9" i="6" s="1"/>
  <c r="M48" i="6" s="1"/>
  <c r="M9" i="7" s="1"/>
  <c r="M48" i="7" s="1"/>
  <c r="C45" i="1" l="1"/>
  <c r="P10" i="3"/>
  <c r="P48" i="3" s="1"/>
  <c r="P10" i="5" s="1"/>
  <c r="P48" i="5" s="1"/>
  <c r="P10" i="6" s="1"/>
  <c r="P48" i="6" s="1"/>
  <c r="P48" i="7" s="1"/>
  <c r="C44" i="1"/>
</calcChain>
</file>

<file path=xl/sharedStrings.xml><?xml version="1.0" encoding="utf-8"?>
<sst xmlns="http://schemas.openxmlformats.org/spreadsheetml/2006/main" count="1099" uniqueCount="173">
  <si>
    <t xml:space="preserve"> </t>
  </si>
  <si>
    <t>TRAVEL EXPENSE REIMBURSEMENT/RECONCILIATION FORM</t>
  </si>
  <si>
    <r>
      <rPr>
        <sz val="10"/>
        <color rgb="FF000080"/>
        <rFont val="Arial"/>
        <family val="2"/>
      </rPr>
      <t xml:space="preserve">INSTRUCTIONS TO CLAIMANT:  Submit one original to your division Travel Contact.  </t>
    </r>
    <r>
      <rPr>
        <u/>
        <sz val="10"/>
        <color rgb="FF000080"/>
        <rFont val="Arial"/>
        <family val="2"/>
      </rPr>
      <t>Attach all necessary original receipts and other supporting documents to this form, including your TA and any prior written</t>
    </r>
    <r>
      <rPr>
        <u/>
        <sz val="11"/>
        <color indexed="18"/>
        <rFont val="Arial"/>
        <family val="2"/>
      </rPr>
      <t xml:space="preserve"> </t>
    </r>
    <r>
      <rPr>
        <u/>
        <sz val="10"/>
        <color indexed="18"/>
        <rFont val="Arial"/>
        <family val="2"/>
      </rPr>
      <t>approval of excess registration, lodging and out-of-state travel</t>
    </r>
    <r>
      <rPr>
        <sz val="10"/>
        <color indexed="18"/>
        <rFont val="Arial"/>
        <family val="2"/>
      </rPr>
      <t xml:space="preserve">.  Retain one (1) copy for your records.  Please complete amount, company, account, and center fields.  </t>
    </r>
    <r>
      <rPr>
        <b/>
        <sz val="10"/>
        <color indexed="10"/>
        <rFont val="Arial"/>
        <family val="2"/>
      </rPr>
      <t>File no later than 30 days after month in which travel ends</t>
    </r>
    <r>
      <rPr>
        <sz val="10"/>
        <color indexed="18"/>
        <rFont val="Arial"/>
        <family val="2"/>
      </rPr>
      <t xml:space="preserve">.  Prepare in ink or type.  Make all corrections by drawing line through erroneous data and entering correct data.  Do not use white-out.  Initial all corrections or revisions.  </t>
    </r>
  </si>
  <si>
    <t>Employee</t>
  </si>
  <si>
    <t>Non-Employee (Committee, DIT, Temp)</t>
  </si>
  <si>
    <t>DEQ Email Address</t>
  </si>
  <si>
    <t>Division</t>
  </si>
  <si>
    <t>Claimant's Name (First, Middle Initial, Last)</t>
  </si>
  <si>
    <t>Claimant’s Home Address (Street)</t>
  </si>
  <si>
    <t>Start:</t>
  </si>
  <si>
    <t>End:</t>
  </si>
  <si>
    <t>City, State, Zip</t>
  </si>
  <si>
    <t>From:</t>
  </si>
  <si>
    <t>Through:</t>
  </si>
  <si>
    <t xml:space="preserve">Under penalties of perjury, I certify this is a true and accurate statement of the city of lodging, expenses and allowances incurred in the service of the State, and this request complies with all Department and State travel policies and regulations.  </t>
  </si>
  <si>
    <t xml:space="preserve">I have examined this reimbursement request and certify that funds are available in the proper accounting codes to pay this claim, and this request complies with all Department and State travel policies and regulations.  </t>
  </si>
  <si>
    <t>(Claimant)</t>
  </si>
  <si>
    <t>(Date)</t>
  </si>
  <si>
    <t>(Supervisor)</t>
  </si>
  <si>
    <t>CATEGORY</t>
  </si>
  <si>
    <t>AMOUNT</t>
  </si>
  <si>
    <t>NATURAL ACCT</t>
  </si>
  <si>
    <t>AMU</t>
  </si>
  <si>
    <t>BUDGET FUND</t>
  </si>
  <si>
    <t xml:space="preserve">PROJECT </t>
  </si>
  <si>
    <t>IN</t>
  </si>
  <si>
    <t>FLIGHT</t>
  </si>
  <si>
    <t>MILEAGE</t>
  </si>
  <si>
    <t>BREAKFAST</t>
  </si>
  <si>
    <t>52724000</t>
  </si>
  <si>
    <t>LUNCH</t>
  </si>
  <si>
    <t>DINNER</t>
  </si>
  <si>
    <t>LODGING</t>
  </si>
  <si>
    <t>52721000</t>
  </si>
  <si>
    <t>BAGGAGE</t>
  </si>
  <si>
    <t>PARKING</t>
  </si>
  <si>
    <t>OUT</t>
  </si>
  <si>
    <t>OC5a</t>
  </si>
  <si>
    <t>Rev. 08 Mar-2024</t>
  </si>
  <si>
    <t>PROCUREMENT CARD RECONCILIATION FORM</t>
  </si>
  <si>
    <t>TRANSACTION DESCRIPTION</t>
  </si>
  <si>
    <t>Date</t>
  </si>
  <si>
    <t>Please remember that use of the procurement card is a privilege. The same purchasing laws, rules and policies still apply. The use of State term contracts is mandatory.  State purchasing procedures and guidelines may not be circumvented by the use of the Procurement Card. Anyone found in violation of these policies will be subject to having his/her card revoked and/or disciplinary action will be taken which could include termination.</t>
  </si>
  <si>
    <t>DEPARTMENT OF ENVIRONMENTAL QUALITY</t>
  </si>
  <si>
    <t>TRAVEL EXPENSE REIMBURSEMENT FORM</t>
  </si>
  <si>
    <t>***PLEASE USE YOUR TAB KEY TO ACCESS AVAILABLE FIELDS***</t>
  </si>
  <si>
    <t>Claimant Name</t>
  </si>
  <si>
    <t>Travel</t>
  </si>
  <si>
    <t>Transportation</t>
  </si>
  <si>
    <t>Subsistence</t>
  </si>
  <si>
    <t>Other Travel Expenses</t>
  </si>
  <si>
    <t>In-State</t>
  </si>
  <si>
    <t>Out-of-State</t>
  </si>
  <si>
    <t>Explanation</t>
  </si>
  <si>
    <t>Amount</t>
  </si>
  <si>
    <t xml:space="preserve">Date:  </t>
  </si>
  <si>
    <t>From</t>
  </si>
  <si>
    <t>To</t>
  </si>
  <si>
    <t>G</t>
  </si>
  <si>
    <t>B</t>
  </si>
  <si>
    <t>Work Day Hours</t>
  </si>
  <si>
    <t>Start</t>
  </si>
  <si>
    <t>End</t>
  </si>
  <si>
    <t>A</t>
  </si>
  <si>
    <t>L</t>
  </si>
  <si>
    <t>Travel Depart</t>
  </si>
  <si>
    <t>am</t>
  </si>
  <si>
    <t>pm</t>
  </si>
  <si>
    <t>D</t>
  </si>
  <si>
    <t>Travel Return</t>
  </si>
  <si>
    <t>Meal Total</t>
  </si>
  <si>
    <t>Daily Private Car Mileage</t>
  </si>
  <si>
    <t>@</t>
  </si>
  <si>
    <t>rate/mile</t>
  </si>
  <si>
    <t>M</t>
  </si>
  <si>
    <t>H</t>
  </si>
  <si>
    <t>Purpose of Trip:</t>
  </si>
  <si>
    <t>Day Total</t>
  </si>
  <si>
    <t>Meal Totals</t>
  </si>
  <si>
    <t xml:space="preserve">Other Expenses Total </t>
  </si>
  <si>
    <t>Total Transportation</t>
  </si>
  <si>
    <t>Hotel Totals</t>
  </si>
  <si>
    <t>LEGEND:</t>
  </si>
  <si>
    <t>Mode of Travel</t>
  </si>
  <si>
    <t>Type of Subsistence</t>
  </si>
  <si>
    <r>
      <t xml:space="preserve">Other Travel Expenses:  </t>
    </r>
    <r>
      <rPr>
        <sz val="16"/>
        <color indexed="10"/>
        <rFont val="Arial"/>
        <family val="2"/>
      </rPr>
      <t>ONLY</t>
    </r>
    <r>
      <rPr>
        <sz val="16"/>
        <color indexed="18"/>
        <rFont val="Arial"/>
        <family val="2"/>
      </rPr>
      <t xml:space="preserve"> Taxi, parking, baggage, telephone, or registration</t>
    </r>
  </si>
  <si>
    <t>G = Ground Transit</t>
  </si>
  <si>
    <t xml:space="preserve">B = Breakfast  </t>
  </si>
  <si>
    <t>A = Airfare</t>
  </si>
  <si>
    <t>L = Lunch</t>
  </si>
  <si>
    <t>M = Mileage</t>
  </si>
  <si>
    <t xml:space="preserve">D = Dinner   </t>
  </si>
  <si>
    <t>H = Hotel</t>
  </si>
  <si>
    <t>NOTE:</t>
  </si>
  <si>
    <t>Daily total for subsistence not to exceed authorized amount for in-state or out-of-state travel.</t>
  </si>
  <si>
    <t>Maximum Subsistence:</t>
  </si>
  <si>
    <t xml:space="preserve">Out-of-State </t>
  </si>
  <si>
    <t>rev 8 Mar-2024</t>
  </si>
  <si>
    <t>Beacon ID #/Social Security #</t>
  </si>
  <si>
    <t>Totals Brought Forward</t>
  </si>
  <si>
    <t>R</t>
  </si>
  <si>
    <t>P</t>
  </si>
  <si>
    <t>rev 7-23</t>
  </si>
  <si>
    <t>Day</t>
  </si>
  <si>
    <t>rev.7-23</t>
  </si>
  <si>
    <t>ADM</t>
  </si>
  <si>
    <t>DAQ</t>
  </si>
  <si>
    <t>DCM</t>
  </si>
  <si>
    <t>DEACS</t>
  </si>
  <si>
    <t>DEMLR</t>
  </si>
  <si>
    <t>DHR</t>
  </si>
  <si>
    <t>DMF</t>
  </si>
  <si>
    <t>DMS</t>
  </si>
  <si>
    <t>DWM</t>
  </si>
  <si>
    <t>DWR</t>
  </si>
  <si>
    <t>EPA</t>
  </si>
  <si>
    <t>FSD</t>
  </si>
  <si>
    <t>NRG</t>
  </si>
  <si>
    <t>REG</t>
  </si>
  <si>
    <t>WIF</t>
  </si>
  <si>
    <t>PCARD #:</t>
  </si>
  <si>
    <t>DIV CONTACT NAME:</t>
  </si>
  <si>
    <t>PHONE#:</t>
  </si>
  <si>
    <t>LOCATION:</t>
  </si>
  <si>
    <t>ACCOUNT</t>
  </si>
  <si>
    <t>AGENCY PROGRAM</t>
  </si>
  <si>
    <t>SOURCE</t>
  </si>
  <si>
    <t>PROJECT</t>
  </si>
  <si>
    <r>
      <t>All purchases made with the State Purchasing Card are Sales Tax Exempt</t>
    </r>
    <r>
      <rPr>
        <sz val="16"/>
        <rFont val="Times New Roman"/>
        <family val="1"/>
      </rPr>
      <t xml:space="preserve">.  </t>
    </r>
    <r>
      <rPr>
        <b/>
        <sz val="16"/>
        <rFont val="Times New Roman"/>
        <family val="1"/>
      </rPr>
      <t xml:space="preserve">Complete and submit this form along with the receipts within </t>
    </r>
    <r>
      <rPr>
        <b/>
        <u/>
        <sz val="16"/>
        <color indexed="10"/>
        <rFont val="Times New Roman"/>
        <family val="1"/>
      </rPr>
      <t>5 business days</t>
    </r>
    <r>
      <rPr>
        <b/>
        <sz val="16"/>
        <rFont val="Times New Roman"/>
        <family val="1"/>
      </rPr>
      <t xml:space="preserve"> from the date of purchase</t>
    </r>
    <r>
      <rPr>
        <sz val="16"/>
        <rFont val="Times New Roman"/>
        <family val="1"/>
      </rPr>
      <t xml:space="preserve">.  </t>
    </r>
  </si>
  <si>
    <r>
      <t xml:space="preserve">Sales/Order forms/Packing slips are not required for reconciling and </t>
    </r>
    <r>
      <rPr>
        <b/>
        <u/>
        <sz val="16"/>
        <rFont val="Times New Roman"/>
        <family val="1"/>
      </rPr>
      <t xml:space="preserve">CANNOT </t>
    </r>
    <r>
      <rPr>
        <b/>
        <sz val="16"/>
        <rFont val="Times New Roman"/>
        <family val="1"/>
      </rPr>
      <t xml:space="preserve">be used in place of the receipt. </t>
    </r>
  </si>
  <si>
    <r>
      <t xml:space="preserve">Supplier # 
</t>
    </r>
    <r>
      <rPr>
        <b/>
        <sz val="12"/>
        <color rgb="FF000080"/>
        <rFont val="Arial"/>
        <family val="2"/>
      </rPr>
      <t>(TEMP/DIT/COMMSSION)</t>
    </r>
  </si>
  <si>
    <t>Headquarters (City)</t>
  </si>
  <si>
    <t>Duty Station (If different from above)</t>
  </si>
  <si>
    <t>Normal Work Day Hours</t>
  </si>
  <si>
    <t>Period Covered by this Request</t>
  </si>
  <si>
    <t>HOTEL-IN STATE</t>
  </si>
  <si>
    <t>HOTEL-OUT OF STATE</t>
  </si>
  <si>
    <t>52722000</t>
  </si>
  <si>
    <t>BREAKFAST-IN STATE</t>
  </si>
  <si>
    <t>LUNCH-IN STATE</t>
  </si>
  <si>
    <t>DINNER-IN STATE</t>
  </si>
  <si>
    <t>BREAKFAST-OUT OF STATE</t>
  </si>
  <si>
    <t>LUNCH-OUT OF STATE</t>
  </si>
  <si>
    <t>DINNER-OUT OF STATE</t>
  </si>
  <si>
    <t>52725000</t>
  </si>
  <si>
    <t>MILEAGE-IN STATE</t>
  </si>
  <si>
    <t>MILEAGE-OUT OF STATE</t>
  </si>
  <si>
    <t>52715000</t>
  </si>
  <si>
    <t>52714000</t>
  </si>
  <si>
    <t>AIRFARE</t>
  </si>
  <si>
    <t>52712000</t>
  </si>
  <si>
    <t>CAR RENTAL</t>
  </si>
  <si>
    <t>52521000</t>
  </si>
  <si>
    <t>GAS FOR CAR RENTAL</t>
  </si>
  <si>
    <t>53310002</t>
  </si>
  <si>
    <t>MISCELLANEOUS-IN STATE</t>
  </si>
  <si>
    <t>52727000</t>
  </si>
  <si>
    <t>MISCELLANEOUS-OUT OF STATE</t>
  </si>
  <si>
    <t>52728000</t>
  </si>
  <si>
    <t>TOTAL</t>
  </si>
  <si>
    <t>LAST 4 DIGITS ONLY</t>
  </si>
  <si>
    <t>KATHY DAVIS</t>
  </si>
  <si>
    <t>1657</t>
  </si>
  <si>
    <t>YES</t>
  </si>
  <si>
    <t>NO</t>
  </si>
  <si>
    <t>*USE DROP DOWN TO SELECT YES OR NO</t>
  </si>
  <si>
    <t>*P-Card Reconciliation - PCARDS FOR TRAVEL ADDED TO PCARD TAB*</t>
  </si>
  <si>
    <t>Other Travel Expenses:  Taxi, parking, baggage,  or registration</t>
  </si>
  <si>
    <t>Other Travel Expenses:  Taxi, parking, baggage, or registration</t>
  </si>
  <si>
    <t>*use miscellaneous for parking, baggage, Uber, etc.</t>
  </si>
  <si>
    <t>REGISTRATION</t>
  </si>
  <si>
    <t>52930000</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</si>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</sst>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164" formatCode="m/d"/>
    <numFmt numFmtId="165" formatCode="mmmm\ d\,\ yyyy"/>
    <numFmt numFmtId="166" formatCode="m/d/yy"/>
    <numFmt numFmtId="167" formatCode="&quot;$&quot;#,##0.00"/>
    <numFmt numFmtId="168" formatCode="[$-409]h:mm\ AM/PM;@"/>
    <numFmt numFmtId="169" formatCode="[$-409]mmmm\ d\,\ yyyy;@"/>
    <numFmt numFmtId="170" formatCode="#,##0.000"/>
    <numFmt numFmtId="171" formatCode="_([$$-409]* #,##0.00_);_([$$-409]* \(#,##0.00\);_([$$-409]* &quot;-&quot;??_);_(@_)"/>
  </numFmts>
  <fonts count="80" x14ac:knownFonts="1">
    <font>
      <sz val="10"/>
      <name val="Arial"/>
    </font>
    <font>
      <b/>
      <sz val="10"/>
      <color indexed="18"/>
      <name val="Arial"/>
      <family val="2"/>
    </font>
    <font>
      <sz val="8"/>
      <color indexed="18"/>
      <name val="Arial"/>
      <family val="2"/>
    </font>
    <font>
      <sz val="10"/>
      <color indexed="18"/>
      <name val="Arial"/>
      <family val="2"/>
    </font>
    <font>
      <b/>
      <sz val="9"/>
      <color indexed="18"/>
      <name val="Arial"/>
      <family val="2"/>
    </font>
    <font>
      <sz val="9"/>
      <color indexed="18"/>
      <name val="Arial"/>
      <family val="2"/>
    </font>
    <font>
      <sz val="10"/>
      <name val="Arial"/>
      <family val="2"/>
    </font>
    <font>
      <b/>
      <sz val="8"/>
      <color indexed="18"/>
      <name val="Arial"/>
      <family val="2"/>
    </font>
    <font>
      <b/>
      <sz val="8"/>
      <color indexed="10"/>
      <name val="Arial"/>
      <family val="2"/>
    </font>
    <font>
      <sz val="7"/>
      <color indexed="18"/>
      <name val="Arial"/>
      <family val="2"/>
    </font>
    <font>
      <b/>
      <sz val="12"/>
      <color indexed="18"/>
      <name val="Arial"/>
      <family val="2"/>
    </font>
    <font>
      <sz val="8"/>
      <name val="Arial"/>
      <family val="2"/>
    </font>
    <font>
      <sz val="9"/>
      <name val="Arial"/>
      <family val="2"/>
    </font>
    <font>
      <b/>
      <sz val="9"/>
      <color indexed="10"/>
      <name val="Arial"/>
      <family val="2"/>
    </font>
    <font>
      <b/>
      <sz val="9"/>
      <name val="Arial"/>
      <family val="2"/>
    </font>
    <font>
      <sz val="11"/>
      <color indexed="10"/>
      <name val="Arial"/>
      <family val="2"/>
    </font>
    <font>
      <sz val="11"/>
      <name val="Arial"/>
      <family val="2"/>
    </font>
    <font>
      <b/>
      <sz val="11"/>
      <color indexed="10"/>
      <name val="Arial"/>
      <family val="2"/>
    </font>
    <font>
      <sz val="12"/>
      <color indexed="18"/>
      <name val="Arial"/>
      <family val="2"/>
    </font>
    <font>
      <b/>
      <i/>
      <sz val="14"/>
      <color indexed="18"/>
      <name val="Arial"/>
      <family val="2"/>
    </font>
    <font>
      <b/>
      <sz val="14"/>
      <color indexed="18"/>
      <name val="Arial"/>
      <family val="2"/>
    </font>
    <font>
      <sz val="14"/>
      <name val="Arial"/>
      <family val="2"/>
    </font>
    <font>
      <b/>
      <sz val="16"/>
      <color indexed="18"/>
      <name val="Arial"/>
      <family val="2"/>
    </font>
    <font>
      <sz val="16"/>
      <name val="Arial"/>
      <family val="2"/>
    </font>
    <font>
      <sz val="14"/>
      <color indexed="18"/>
      <name val="Arial"/>
      <family val="2"/>
    </font>
    <font>
      <sz val="11"/>
      <color indexed="18"/>
      <name val="Arial"/>
      <family val="2"/>
    </font>
    <font>
      <u/>
      <sz val="11"/>
      <color indexed="18"/>
      <name val="Arial"/>
      <family val="2"/>
    </font>
    <font>
      <sz val="16"/>
      <color indexed="18"/>
      <name val="Arial"/>
      <family val="2"/>
    </font>
    <font>
      <sz val="18"/>
      <name val="Arial"/>
      <family val="2"/>
    </font>
    <font>
      <b/>
      <sz val="16"/>
      <color indexed="10"/>
      <name val="Arial"/>
      <family val="2"/>
    </font>
    <font>
      <sz val="16"/>
      <color indexed="10"/>
      <name val="Arial"/>
      <family val="2"/>
    </font>
    <font>
      <b/>
      <sz val="6"/>
      <color indexed="18"/>
      <name val="Arial"/>
      <family val="2"/>
    </font>
    <font>
      <b/>
      <sz val="14"/>
      <name val="Arial"/>
      <family val="2"/>
    </font>
    <font>
      <sz val="12"/>
      <name val="Arial"/>
      <family val="2"/>
    </font>
    <font>
      <sz val="10"/>
      <name val="Arial"/>
      <family val="2"/>
    </font>
    <font>
      <sz val="16"/>
      <color rgb="FF000099"/>
      <name val="Arial"/>
      <family val="2"/>
    </font>
    <font>
      <sz val="16"/>
      <color rgb="FF000080"/>
      <name val="Arial"/>
      <family val="2"/>
    </font>
    <font>
      <sz val="10"/>
      <color rgb="FF000080"/>
      <name val="Arial"/>
      <family val="2"/>
    </font>
    <font>
      <sz val="6"/>
      <color rgb="FF000080"/>
      <name val="Arial"/>
      <family val="2"/>
    </font>
    <font>
      <b/>
      <sz val="9"/>
      <color rgb="FF000080"/>
      <name val="Arial"/>
      <family val="2"/>
    </font>
    <font>
      <b/>
      <sz val="10"/>
      <color rgb="FF000080"/>
      <name val="Arial"/>
      <family val="2"/>
    </font>
    <font>
      <sz val="9"/>
      <color rgb="FF000080"/>
      <name val="Arial"/>
      <family val="2"/>
    </font>
    <font>
      <b/>
      <sz val="14"/>
      <color rgb="FF000080"/>
      <name val="Arial"/>
      <family val="2"/>
    </font>
    <font>
      <b/>
      <sz val="12"/>
      <color rgb="FF000080"/>
      <name val="Arial"/>
      <family val="2"/>
    </font>
    <font>
      <b/>
      <sz val="16"/>
      <color rgb="FF000080"/>
      <name val="Arial"/>
      <family val="2"/>
    </font>
    <font>
      <sz val="11"/>
      <color rgb="FFFF0000"/>
      <name val="Arial"/>
      <family val="2"/>
    </font>
    <font>
      <sz val="14"/>
      <color rgb="FF000080"/>
      <name val="Arial"/>
      <family val="2"/>
    </font>
    <font>
      <sz val="12"/>
      <color rgb="FFFF0000"/>
      <name val="Arial"/>
      <family val="2"/>
    </font>
    <font>
      <sz val="16"/>
      <color rgb="FFFF0000"/>
      <name val="Arial"/>
      <family val="2"/>
    </font>
    <font>
      <sz val="16"/>
      <color rgb="FF002774"/>
      <name val="Arial"/>
      <family val="2"/>
    </font>
    <font>
      <sz val="14"/>
      <color theme="3"/>
      <name val="Arial"/>
      <family val="2"/>
    </font>
    <font>
      <b/>
      <sz val="18"/>
      <color rgb="FF000080"/>
      <name val="Arial"/>
      <family val="2"/>
    </font>
    <font>
      <b/>
      <sz val="12"/>
      <color rgb="FFFF0000"/>
      <name val="Arial"/>
      <family val="2"/>
    </font>
    <font>
      <u/>
      <sz val="10"/>
      <color theme="10"/>
      <name val="Arial"/>
      <family val="2"/>
    </font>
    <font>
      <u/>
      <sz val="10"/>
      <color rgb="FF000080"/>
      <name val="Arial"/>
      <family val="2"/>
    </font>
    <font>
      <u/>
      <sz val="10"/>
      <color indexed="18"/>
      <name val="Arial"/>
      <family val="2"/>
    </font>
    <font>
      <b/>
      <sz val="10"/>
      <color indexed="10"/>
      <name val="Arial"/>
      <family val="2"/>
    </font>
    <font>
      <b/>
      <sz val="12"/>
      <color theme="3" tint="-0.249977111117893"/>
      <name val="Arial"/>
      <family val="2"/>
    </font>
    <font>
      <sz val="12"/>
      <name val="Times New Roman"/>
      <family val="1"/>
    </font>
    <font>
      <b/>
      <sz val="12"/>
      <name val="Times New Roman"/>
      <family val="1"/>
    </font>
    <font>
      <b/>
      <sz val="16"/>
      <name val="Times New Roman"/>
      <family val="1"/>
    </font>
    <font>
      <b/>
      <sz val="8"/>
      <name val="Times New Roman"/>
      <family val="1"/>
    </font>
    <font>
      <b/>
      <sz val="33"/>
      <name val="Times New Roman"/>
      <family val="1"/>
    </font>
    <font>
      <sz val="33"/>
      <name val="Times New Roman"/>
      <family val="1"/>
    </font>
    <font>
      <sz val="18"/>
      <name val="Times New Roman"/>
      <family val="1"/>
    </font>
    <font>
      <b/>
      <sz val="12"/>
      <name val="Arial"/>
      <family val="2"/>
    </font>
    <font>
      <b/>
      <sz val="18"/>
      <color rgb="FFFF0000"/>
      <name val="Times New Roman"/>
      <family val="1"/>
    </font>
    <font>
      <sz val="14"/>
      <name val="Times New Roman"/>
      <family val="1"/>
    </font>
    <font>
      <sz val="12"/>
      <color theme="1"/>
      <name val="Calibri"/>
      <family val="2"/>
      <scheme val="minor"/>
    </font>
    <font>
      <sz val="10"/>
      <color theme="1"/>
      <name val="Calibri"/>
      <family val="2"/>
      <scheme val="minor"/>
    </font>
    <font>
      <sz val="16"/>
      <name val="Times New Roman"/>
      <family val="1"/>
    </font>
    <font>
      <b/>
      <u/>
      <sz val="16"/>
      <color indexed="10"/>
      <name val="Times New Roman"/>
      <family val="1"/>
    </font>
    <font>
      <b/>
      <u/>
      <sz val="16"/>
      <name val="Times New Roman"/>
      <family val="1"/>
    </font>
    <font>
      <b/>
      <i/>
      <sz val="12"/>
      <color indexed="18"/>
      <name val="Arial"/>
      <family val="2"/>
    </font>
    <font>
      <i/>
      <sz val="12"/>
      <name val="Arial"/>
      <family val="2"/>
    </font>
    <font>
      <sz val="12"/>
      <color rgb="FF000099"/>
      <name val="Arial"/>
      <family val="2"/>
    </font>
    <font>
      <b/>
      <sz val="18"/>
      <name val="Arial"/>
      <family val="2"/>
    </font>
    <font>
      <b/>
      <sz val="18"/>
      <color rgb="FFFF0000"/>
      <name val="Arial"/>
      <family val="2"/>
    </font>
    <font>
      <b/>
      <sz val="14"/>
      <color rgb="FFFF0000"/>
      <name val="Arial"/>
      <family val="2"/>
    </font>
    <font>
      <i/>
      <sz val="11"/>
      <name val="Arial"/>
      <family val="2"/>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lightGray">
        <bgColor indexed="41"/>
      </patternFill>
    </fill>
    <fill>
      <patternFill patternType="solid">
        <fgColor theme="0"/>
        <bgColor indexed="64"/>
      </patternFill>
    </fill>
    <fill>
      <patternFill patternType="solid">
        <fgColor rgb="FFB9FFFF"/>
        <bgColor indexed="64"/>
      </patternFill>
    </fill>
    <fill>
      <patternFill patternType="solid">
        <fgColor rgb="FFA3FFFF"/>
        <bgColor indexed="64"/>
      </patternFill>
    </fill>
    <fill>
      <patternFill patternType="lightHorizontal">
        <fgColor theme="0" tint="-0.24994659260841701"/>
        <bgColor indexed="65"/>
      </patternFill>
    </fill>
    <fill>
      <patternFill patternType="solid">
        <fgColor rgb="FFA7FFFF"/>
        <bgColor indexed="64"/>
      </patternFill>
    </fill>
    <fill>
      <patternFill patternType="solid">
        <fgColor rgb="FF8FFFFF"/>
        <bgColor indexed="64"/>
      </patternFill>
    </fill>
    <fill>
      <patternFill patternType="solid">
        <fgColor rgb="FF8BFFFF"/>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0.249977111117893"/>
        <bgColor indexed="64"/>
      </patternFill>
    </fill>
  </fills>
  <borders count="76">
    <border>
      <left/>
      <right/>
      <top/>
      <bottom/>
      <diagonal/>
    </border>
    <border>
      <left/>
      <right/>
      <top/>
      <bottom style="thin">
        <color indexed="18"/>
      </bottom>
      <diagonal/>
    </border>
    <border>
      <left style="medium">
        <color indexed="18"/>
      </left>
      <right style="medium">
        <color indexed="18"/>
      </right>
      <top style="medium">
        <color indexed="18"/>
      </top>
      <bottom style="medium">
        <color indexed="18"/>
      </bottom>
      <diagonal/>
    </border>
    <border>
      <left style="thin">
        <color indexed="18"/>
      </left>
      <right style="thin">
        <color indexed="18"/>
      </right>
      <top/>
      <bottom style="thin">
        <color indexed="18"/>
      </bottom>
      <diagonal/>
    </border>
    <border>
      <left style="thin">
        <color indexed="18"/>
      </left>
      <right/>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right style="thin">
        <color indexed="18"/>
      </right>
      <top/>
      <bottom style="thin">
        <color indexed="18"/>
      </bottom>
      <diagonal/>
    </border>
    <border>
      <left/>
      <right/>
      <top style="thin">
        <color indexed="18"/>
      </top>
      <bottom style="thin">
        <color indexed="18"/>
      </bottom>
      <diagonal/>
    </border>
    <border>
      <left style="thin">
        <color indexed="18"/>
      </left>
      <right style="hair">
        <color indexed="18"/>
      </right>
      <top style="thin">
        <color indexed="18"/>
      </top>
      <bottom style="thick">
        <color indexed="18"/>
      </bottom>
      <diagonal/>
    </border>
    <border>
      <left style="thin">
        <color indexed="18"/>
      </left>
      <right style="thin">
        <color indexed="18"/>
      </right>
      <top style="thin">
        <color indexed="18"/>
      </top>
      <bottom style="thick">
        <color indexed="18"/>
      </bottom>
      <diagonal/>
    </border>
    <border>
      <left/>
      <right style="thin">
        <color indexed="18"/>
      </right>
      <top style="thin">
        <color indexed="18"/>
      </top>
      <bottom style="thick">
        <color indexed="18"/>
      </bottom>
      <diagonal/>
    </border>
    <border>
      <left/>
      <right/>
      <top style="thin">
        <color indexed="18"/>
      </top>
      <bottom/>
      <diagonal/>
    </border>
    <border>
      <left style="thin">
        <color indexed="18"/>
      </left>
      <right style="thin">
        <color indexed="18"/>
      </right>
      <top style="thick">
        <color indexed="18"/>
      </top>
      <bottom style="thin">
        <color indexed="18"/>
      </bottom>
      <diagonal/>
    </border>
    <border>
      <left style="thin">
        <color indexed="18"/>
      </left>
      <right style="thin">
        <color indexed="18"/>
      </right>
      <top/>
      <bottom/>
      <diagonal/>
    </border>
    <border>
      <left style="thin">
        <color indexed="18"/>
      </left>
      <right style="thin">
        <color indexed="18"/>
      </right>
      <top style="thin">
        <color indexed="18"/>
      </top>
      <bottom/>
      <diagonal/>
    </border>
    <border>
      <left style="thin">
        <color indexed="18"/>
      </left>
      <right/>
      <top style="thin">
        <color indexed="18"/>
      </top>
      <bottom/>
      <diagonal/>
    </border>
    <border>
      <left/>
      <right style="thin">
        <color indexed="18"/>
      </right>
      <top style="thin">
        <color indexed="18"/>
      </top>
      <bottom style="thin">
        <color indexed="18"/>
      </bottom>
      <diagonal/>
    </border>
    <border>
      <left style="thin">
        <color indexed="18"/>
      </left>
      <right/>
      <top/>
      <bottom/>
      <diagonal/>
    </border>
    <border>
      <left style="thin">
        <color indexed="18"/>
      </left>
      <right/>
      <top/>
      <bottom style="thick">
        <color indexed="18"/>
      </bottom>
      <diagonal/>
    </border>
    <border>
      <left style="thin">
        <color indexed="18"/>
      </left>
      <right/>
      <top style="thin">
        <color indexed="18"/>
      </top>
      <bottom style="thick">
        <color indexed="18"/>
      </bottom>
      <diagonal/>
    </border>
    <border>
      <left style="thin">
        <color indexed="18"/>
      </left>
      <right/>
      <top style="thick">
        <color indexed="18"/>
      </top>
      <bottom/>
      <diagonal/>
    </border>
    <border>
      <left style="thin">
        <color indexed="18"/>
      </left>
      <right style="thin">
        <color indexed="18"/>
      </right>
      <top/>
      <bottom style="thick">
        <color indexed="18"/>
      </bottom>
      <diagonal/>
    </border>
    <border>
      <left/>
      <right style="thin">
        <color indexed="18"/>
      </right>
      <top style="thin">
        <color indexed="18"/>
      </top>
      <bottom/>
      <diagonal/>
    </border>
    <border>
      <left/>
      <right style="thin">
        <color indexed="18"/>
      </right>
      <top/>
      <bottom/>
      <diagonal/>
    </border>
    <border>
      <left style="thin">
        <color indexed="18"/>
      </left>
      <right style="thin">
        <color indexed="18"/>
      </right>
      <top style="thin">
        <color indexed="18"/>
      </top>
      <bottom style="dashed">
        <color indexed="18"/>
      </bottom>
      <diagonal/>
    </border>
    <border>
      <left/>
      <right style="thin">
        <color indexed="18"/>
      </right>
      <top/>
      <bottom style="thick">
        <color indexed="18"/>
      </bottom>
      <diagonal/>
    </border>
    <border>
      <left style="medium">
        <color indexed="64"/>
      </left>
      <right style="medium">
        <color indexed="64"/>
      </right>
      <top style="medium">
        <color indexed="64"/>
      </top>
      <bottom style="medium">
        <color indexed="64"/>
      </bottom>
      <diagonal/>
    </border>
    <border>
      <left style="thin">
        <color indexed="18"/>
      </left>
      <right style="thin">
        <color indexed="18"/>
      </right>
      <top style="thick">
        <color indexed="18"/>
      </top>
      <bottom/>
      <diagonal/>
    </border>
    <border>
      <left style="hair">
        <color indexed="18"/>
      </left>
      <right/>
      <top style="thin">
        <color indexed="18"/>
      </top>
      <bottom style="thick">
        <color indexed="18"/>
      </bottom>
      <diagonal/>
    </border>
    <border>
      <left/>
      <right/>
      <top style="thin">
        <color indexed="18"/>
      </top>
      <bottom style="thick">
        <color indexed="18"/>
      </bottom>
      <diagonal/>
    </border>
    <border>
      <left style="thin">
        <color indexed="18"/>
      </left>
      <right/>
      <top style="thick">
        <color indexed="18"/>
      </top>
      <bottom style="thin">
        <color indexed="18"/>
      </bottom>
      <diagonal/>
    </border>
    <border>
      <left/>
      <right style="thin">
        <color indexed="18"/>
      </right>
      <top style="thick">
        <color indexed="18"/>
      </top>
      <bottom style="thin">
        <color indexed="18"/>
      </bottom>
      <diagonal/>
    </border>
    <border>
      <left/>
      <right/>
      <top style="thick">
        <color indexed="18"/>
      </top>
      <bottom style="thin">
        <color indexed="18"/>
      </bottom>
      <diagonal/>
    </border>
    <border>
      <left/>
      <right/>
      <top style="thick">
        <color indexed="18"/>
      </top>
      <bottom/>
      <diagonal/>
    </border>
    <border>
      <left/>
      <right style="thin">
        <color indexed="18"/>
      </right>
      <top style="thick">
        <color indexed="18"/>
      </top>
      <bottom/>
      <diagonal/>
    </border>
    <border>
      <left/>
      <right/>
      <top/>
      <bottom style="thin">
        <color indexed="64"/>
      </bottom>
      <diagonal/>
    </border>
    <border>
      <left/>
      <right/>
      <top style="thin">
        <color indexed="64"/>
      </top>
      <bottom style="thick">
        <color indexed="18"/>
      </bottom>
      <diagonal/>
    </border>
    <border>
      <left style="thin">
        <color indexed="64"/>
      </left>
      <right/>
      <top style="thick">
        <color indexed="18"/>
      </top>
      <bottom style="thin">
        <color indexed="18"/>
      </bottom>
      <diagonal/>
    </border>
    <border>
      <left/>
      <right/>
      <top/>
      <bottom style="thick">
        <color indexed="18"/>
      </bottom>
      <diagonal/>
    </border>
    <border>
      <left/>
      <right style="thin">
        <color indexed="64"/>
      </right>
      <top style="thick">
        <color indexed="18"/>
      </top>
      <bottom style="thin">
        <color indexed="18"/>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double">
        <color indexed="18"/>
      </left>
      <right style="double">
        <color indexed="18"/>
      </right>
      <top style="double">
        <color indexed="18"/>
      </top>
      <bottom style="double">
        <color indexed="18"/>
      </bottom>
      <diagonal/>
    </border>
    <border>
      <left style="medium">
        <color indexed="18"/>
      </left>
      <right style="medium">
        <color indexed="18"/>
      </right>
      <top style="medium">
        <color indexed="18"/>
      </top>
      <bottom/>
      <diagonal/>
    </border>
    <border>
      <left style="medium">
        <color indexed="18"/>
      </left>
      <right style="medium">
        <color indexed="18"/>
      </right>
      <top/>
      <bottom style="medium">
        <color indexed="18"/>
      </bottom>
      <diagonal/>
    </border>
    <border>
      <left style="double">
        <color indexed="18"/>
      </left>
      <right style="dotted">
        <color indexed="18"/>
      </right>
      <top style="double">
        <color indexed="18"/>
      </top>
      <bottom style="dotted">
        <color indexed="18"/>
      </bottom>
      <diagonal/>
    </border>
    <border>
      <left style="dotted">
        <color indexed="18"/>
      </left>
      <right style="dotted">
        <color indexed="18"/>
      </right>
      <top style="double">
        <color indexed="18"/>
      </top>
      <bottom style="dotted">
        <color indexed="18"/>
      </bottom>
      <diagonal/>
    </border>
    <border>
      <left style="dotted">
        <color indexed="18"/>
      </left>
      <right style="double">
        <color indexed="18"/>
      </right>
      <top style="double">
        <color indexed="18"/>
      </top>
      <bottom style="dotted">
        <color indexed="18"/>
      </bottom>
      <diagonal/>
    </border>
    <border>
      <left style="double">
        <color indexed="18"/>
      </left>
      <right style="dotted">
        <color indexed="18"/>
      </right>
      <top style="dotted">
        <color indexed="18"/>
      </top>
      <bottom style="dotted">
        <color indexed="18"/>
      </bottom>
      <diagonal/>
    </border>
    <border>
      <left style="dotted">
        <color indexed="18"/>
      </left>
      <right style="dotted">
        <color indexed="18"/>
      </right>
      <top style="dotted">
        <color indexed="18"/>
      </top>
      <bottom style="dotted">
        <color indexed="18"/>
      </bottom>
      <diagonal/>
    </border>
    <border>
      <left style="dotted">
        <color indexed="18"/>
      </left>
      <right style="double">
        <color indexed="18"/>
      </right>
      <top style="dotted">
        <color indexed="18"/>
      </top>
      <bottom style="dotted">
        <color indexed="18"/>
      </bottom>
      <diagonal/>
    </border>
    <border>
      <left style="dotted">
        <color indexed="18"/>
      </left>
      <right style="dotted">
        <color indexed="18"/>
      </right>
      <top style="dotted">
        <color indexed="18"/>
      </top>
      <bottom style="medium">
        <color indexed="64"/>
      </bottom>
      <diagonal/>
    </border>
    <border>
      <left style="dotted">
        <color indexed="18"/>
      </left>
      <right style="double">
        <color indexed="18"/>
      </right>
      <top style="dotted">
        <color indexed="18"/>
      </top>
      <bottom style="medium">
        <color indexed="64"/>
      </bottom>
      <diagonal/>
    </border>
    <border>
      <left style="dotted">
        <color indexed="18"/>
      </left>
      <right style="dotted">
        <color indexed="18"/>
      </right>
      <top/>
      <bottom style="dotted">
        <color indexed="18"/>
      </bottom>
      <diagonal/>
    </border>
    <border>
      <left style="dotted">
        <color indexed="18"/>
      </left>
      <right style="dotted">
        <color indexed="18"/>
      </right>
      <top style="dotted">
        <color indexed="18"/>
      </top>
      <bottom/>
      <diagonal/>
    </border>
    <border>
      <left style="double">
        <color indexed="18"/>
      </left>
      <right style="dotted">
        <color indexed="18"/>
      </right>
      <top/>
      <bottom style="dotted">
        <color indexed="18"/>
      </bottom>
      <diagonal/>
    </border>
    <border>
      <left style="dotted">
        <color indexed="18"/>
      </left>
      <right style="double">
        <color indexed="18"/>
      </right>
      <top/>
      <bottom style="dotted">
        <color indexed="18"/>
      </bottom>
      <diagonal/>
    </border>
    <border>
      <left/>
      <right style="double">
        <color auto="1"/>
      </right>
      <top/>
      <bottom/>
      <diagonal/>
    </border>
    <border>
      <left style="double">
        <color indexed="18"/>
      </left>
      <right style="dotted">
        <color indexed="18"/>
      </right>
      <top/>
      <bottom style="medium">
        <color indexed="64"/>
      </bottom>
      <diagonal/>
    </border>
    <border>
      <left style="dotted">
        <color indexed="18"/>
      </left>
      <right style="dotted">
        <color indexed="18"/>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20" fontId="0" fillId="0" borderId="0"/>
    <xf numFmtId="44" fontId="34" fillId="0" borderId="0" applyFont="0" applyFill="0" applyBorder="0" applyAlignment="0" applyProtection="0"/>
    <xf numFmtId="20" fontId="53" fillId="0" borderId="0" applyNumberFormat="0" applyFill="0" applyBorder="0" applyAlignment="0" applyProtection="0"/>
    <xf numFmtId="0" fontId="58" fillId="0" borderId="0"/>
  </cellStyleXfs>
  <cellXfs count="505">
    <xf numFmtId="20" fontId="0" fillId="0" borderId="0" xfId="0"/>
    <xf numFmtId="20" fontId="3" fillId="0" borderId="0" xfId="0" applyFont="1" applyAlignment="1">
      <alignment horizontal="centerContinuous"/>
    </xf>
    <xf numFmtId="20" fontId="3" fillId="2" borderId="0" xfId="0" applyFont="1" applyFill="1"/>
    <xf numFmtId="20" fontId="3" fillId="0" borderId="0" xfId="0" applyFont="1"/>
    <xf numFmtId="20" fontId="1" fillId="0" borderId="0" xfId="0" applyFont="1"/>
    <xf numFmtId="20" fontId="3" fillId="5" borderId="0" xfId="0" applyFont="1" applyFill="1"/>
    <xf numFmtId="20" fontId="5" fillId="3" borderId="0" xfId="0" applyFont="1" applyFill="1"/>
    <xf numFmtId="20" fontId="3" fillId="5" borderId="0" xfId="0" applyFont="1" applyFill="1" applyAlignment="1">
      <alignment horizontal="centerContinuous"/>
    </xf>
    <xf numFmtId="20" fontId="0" fillId="0" borderId="0" xfId="0" applyAlignment="1">
      <alignment horizontal="left"/>
    </xf>
    <xf numFmtId="20" fontId="8" fillId="3" borderId="0" xfId="0" applyFont="1" applyFill="1" applyAlignment="1">
      <alignment horizontal="left"/>
    </xf>
    <xf numFmtId="20" fontId="5" fillId="0" borderId="0" xfId="0" applyFont="1"/>
    <xf numFmtId="20" fontId="1" fillId="3" borderId="0" xfId="0" applyFont="1" applyFill="1" applyAlignment="1">
      <alignment horizontal="left" vertical="top"/>
    </xf>
    <xf numFmtId="20" fontId="1" fillId="0" borderId="0" xfId="0" applyFont="1" applyAlignment="1">
      <alignment horizontal="left" vertical="top"/>
    </xf>
    <xf numFmtId="20" fontId="1" fillId="3" borderId="0" xfId="0" applyFont="1" applyFill="1" applyAlignment="1">
      <alignment horizontal="centerContinuous"/>
    </xf>
    <xf numFmtId="20" fontId="2" fillId="3" borderId="0" xfId="0" applyFont="1" applyFill="1" applyAlignment="1">
      <alignment horizontal="left" vertical="center"/>
    </xf>
    <xf numFmtId="20" fontId="1" fillId="5" borderId="0" xfId="0" applyFont="1" applyFill="1"/>
    <xf numFmtId="20" fontId="3" fillId="5" borderId="0" xfId="0" applyFont="1" applyFill="1" applyAlignment="1">
      <alignment horizontal="left" vertical="top"/>
    </xf>
    <xf numFmtId="20" fontId="1" fillId="5" borderId="0" xfId="0" applyFont="1" applyFill="1" applyAlignment="1">
      <alignment horizontal="left" vertical="top"/>
    </xf>
    <xf numFmtId="20" fontId="3" fillId="5" borderId="0" xfId="0" applyFont="1" applyFill="1" applyAlignment="1">
      <alignment vertical="top"/>
    </xf>
    <xf numFmtId="20" fontId="7" fillId="5" borderId="0" xfId="0" applyFont="1" applyFill="1"/>
    <xf numFmtId="20" fontId="5" fillId="3" borderId="0" xfId="0" applyFont="1" applyFill="1" applyAlignment="1">
      <alignment wrapText="1"/>
    </xf>
    <xf numFmtId="20" fontId="20" fillId="3" borderId="0" xfId="0" applyFont="1" applyFill="1" applyAlignment="1">
      <alignment vertical="center"/>
    </xf>
    <xf numFmtId="20" fontId="6" fillId="0" borderId="0" xfId="0" applyFont="1" applyAlignment="1">
      <alignment vertical="center" wrapText="1"/>
    </xf>
    <xf numFmtId="14" fontId="35" fillId="3" borderId="1" xfId="0" applyNumberFormat="1" applyFont="1" applyFill="1" applyBorder="1" applyProtection="1">
      <protection locked="0"/>
    </xf>
    <xf numFmtId="20" fontId="10" fillId="3" borderId="0" xfId="0" applyFont="1" applyFill="1" applyAlignment="1">
      <alignment horizontal="right" vertical="top"/>
    </xf>
    <xf numFmtId="20" fontId="10" fillId="3" borderId="0" xfId="0" applyFont="1" applyFill="1" applyAlignment="1">
      <alignment horizontal="left" vertical="top"/>
    </xf>
    <xf numFmtId="20" fontId="27" fillId="3" borderId="2" xfId="0" applyFont="1" applyFill="1" applyBorder="1" applyProtection="1">
      <protection locked="0"/>
    </xf>
    <xf numFmtId="20" fontId="15" fillId="3" borderId="0" xfId="0" applyFont="1" applyFill="1" applyAlignment="1">
      <alignment vertical="top" wrapText="1"/>
    </xf>
    <xf numFmtId="20" fontId="20" fillId="0" borderId="0" xfId="0" applyFont="1"/>
    <xf numFmtId="4" fontId="36" fillId="0" borderId="3" xfId="0" applyNumberFormat="1" applyFont="1" applyBorder="1" applyAlignment="1" applyProtection="1">
      <alignment horizontal="right"/>
      <protection locked="0"/>
    </xf>
    <xf numFmtId="4" fontId="36" fillId="3" borderId="3" xfId="0" applyNumberFormat="1" applyFont="1" applyFill="1" applyBorder="1" applyAlignment="1" applyProtection="1">
      <alignment horizontal="right"/>
      <protection locked="0"/>
    </xf>
    <xf numFmtId="4" fontId="36" fillId="3" borderId="4" xfId="0" applyNumberFormat="1" applyFont="1" applyFill="1" applyBorder="1" applyAlignment="1" applyProtection="1">
      <alignment horizontal="right"/>
      <protection locked="0"/>
    </xf>
    <xf numFmtId="4" fontId="36" fillId="3" borderId="5" xfId="0" applyNumberFormat="1" applyFont="1" applyFill="1" applyBorder="1" applyAlignment="1" applyProtection="1">
      <alignment horizontal="right"/>
      <protection locked="0"/>
    </xf>
    <xf numFmtId="4" fontId="36" fillId="3" borderId="5" xfId="0" applyNumberFormat="1" applyFont="1" applyFill="1" applyBorder="1" applyProtection="1">
      <protection locked="0"/>
    </xf>
    <xf numFmtId="4" fontId="36" fillId="0" borderId="3" xfId="0" applyNumberFormat="1" applyFont="1" applyBorder="1" applyProtection="1">
      <protection locked="0"/>
    </xf>
    <xf numFmtId="20" fontId="27" fillId="0" borderId="0" xfId="0" applyFont="1" applyAlignment="1">
      <alignment wrapText="1"/>
    </xf>
    <xf numFmtId="20" fontId="37" fillId="0" borderId="0" xfId="0" applyFont="1"/>
    <xf numFmtId="20" fontId="37" fillId="3" borderId="0" xfId="0" applyFont="1" applyFill="1" applyAlignment="1">
      <alignment horizontal="centerContinuous"/>
    </xf>
    <xf numFmtId="164" fontId="38" fillId="3" borderId="0" xfId="0" applyNumberFormat="1" applyFont="1" applyFill="1"/>
    <xf numFmtId="20" fontId="39" fillId="3" borderId="0" xfId="0" applyFont="1" applyFill="1" applyAlignment="1">
      <alignment horizontal="centerContinuous"/>
    </xf>
    <xf numFmtId="20" fontId="40" fillId="3" borderId="0" xfId="0" applyFont="1" applyFill="1"/>
    <xf numFmtId="20" fontId="40" fillId="0" borderId="0" xfId="0" applyFont="1"/>
    <xf numFmtId="0" fontId="40" fillId="3" borderId="0" xfId="0" applyNumberFormat="1" applyFont="1" applyFill="1" applyAlignment="1">
      <alignment horizontal="center"/>
    </xf>
    <xf numFmtId="20" fontId="40" fillId="3" borderId="0" xfId="0" applyFont="1" applyFill="1" applyAlignment="1">
      <alignment horizontal="center"/>
    </xf>
    <xf numFmtId="20" fontId="37" fillId="3" borderId="0" xfId="0" applyFont="1" applyFill="1"/>
    <xf numFmtId="164" fontId="40" fillId="3" borderId="0" xfId="0" applyNumberFormat="1" applyFont="1" applyFill="1"/>
    <xf numFmtId="20" fontId="40" fillId="3" borderId="0" xfId="0" applyFont="1" applyFill="1" applyAlignment="1">
      <alignment horizontal="centerContinuous"/>
    </xf>
    <xf numFmtId="20" fontId="40" fillId="0" borderId="0" xfId="0" applyFont="1" applyAlignment="1">
      <alignment horizontal="center"/>
    </xf>
    <xf numFmtId="20" fontId="41" fillId="7" borderId="6" xfId="0" applyFont="1" applyFill="1" applyBorder="1"/>
    <xf numFmtId="20" fontId="42" fillId="7" borderId="6" xfId="0" applyFont="1" applyFill="1" applyBorder="1" applyAlignment="1">
      <alignment horizontal="center"/>
    </xf>
    <xf numFmtId="20" fontId="42" fillId="7" borderId="5" xfId="0" applyFont="1" applyFill="1" applyBorder="1" applyAlignment="1">
      <alignment horizontal="center"/>
    </xf>
    <xf numFmtId="20" fontId="42" fillId="3" borderId="3" xfId="0" applyFont="1" applyFill="1" applyBorder="1" applyAlignment="1">
      <alignment horizontal="centerContinuous"/>
    </xf>
    <xf numFmtId="20" fontId="42" fillId="3" borderId="7" xfId="0" applyFont="1" applyFill="1" applyBorder="1" applyAlignment="1">
      <alignment horizontal="centerContinuous"/>
    </xf>
    <xf numFmtId="20" fontId="42" fillId="3" borderId="1" xfId="0" applyFont="1" applyFill="1" applyBorder="1" applyAlignment="1">
      <alignment horizontal="centerContinuous"/>
    </xf>
    <xf numFmtId="164" fontId="42" fillId="3" borderId="4" xfId="0" applyNumberFormat="1" applyFont="1" applyFill="1" applyBorder="1"/>
    <xf numFmtId="20" fontId="42" fillId="3" borderId="1" xfId="0" applyFont="1" applyFill="1" applyBorder="1" applyAlignment="1">
      <alignment horizontal="left"/>
    </xf>
    <xf numFmtId="164" fontId="42" fillId="3" borderId="6" xfId="0" applyNumberFormat="1" applyFont="1" applyFill="1" applyBorder="1"/>
    <xf numFmtId="20" fontId="42" fillId="3" borderId="8" xfId="0" applyFont="1" applyFill="1" applyBorder="1" applyAlignment="1">
      <alignment horizontal="left"/>
    </xf>
    <xf numFmtId="20" fontId="43" fillId="3" borderId="8" xfId="0" applyFont="1" applyFill="1" applyBorder="1" applyAlignment="1">
      <alignment horizontal="center" vertical="center" wrapText="1"/>
    </xf>
    <xf numFmtId="164" fontId="43" fillId="3" borderId="9" xfId="0" applyNumberFormat="1" applyFont="1" applyFill="1" applyBorder="1" applyAlignment="1">
      <alignment vertical="center" wrapText="1"/>
    </xf>
    <xf numFmtId="20" fontId="43" fillId="3" borderId="10" xfId="0" applyFont="1" applyFill="1" applyBorder="1" applyAlignment="1">
      <alignment horizontal="center" vertical="center" wrapText="1"/>
    </xf>
    <xf numFmtId="4" fontId="44" fillId="3" borderId="11" xfId="0" applyNumberFormat="1" applyFont="1" applyFill="1" applyBorder="1" applyAlignment="1">
      <alignment horizontal="right"/>
    </xf>
    <xf numFmtId="4" fontId="44" fillId="3" borderId="10" xfId="0" applyNumberFormat="1" applyFont="1" applyFill="1" applyBorder="1" applyAlignment="1">
      <alignment horizontal="right"/>
    </xf>
    <xf numFmtId="4" fontId="44" fillId="3" borderId="11" xfId="0" applyNumberFormat="1" applyFont="1" applyFill="1" applyBorder="1"/>
    <xf numFmtId="4" fontId="44" fillId="3" borderId="10" xfId="0" applyNumberFormat="1" applyFont="1" applyFill="1" applyBorder="1"/>
    <xf numFmtId="20" fontId="41" fillId="8" borderId="12" xfId="0" applyFont="1" applyFill="1" applyBorder="1"/>
    <xf numFmtId="20" fontId="41" fillId="8" borderId="4" xfId="0" applyFont="1" applyFill="1" applyBorder="1"/>
    <xf numFmtId="20" fontId="41" fillId="8" borderId="1" xfId="0" applyFont="1" applyFill="1" applyBorder="1"/>
    <xf numFmtId="164" fontId="39" fillId="3" borderId="0" xfId="0" applyNumberFormat="1" applyFont="1" applyFill="1" applyAlignment="1">
      <alignment vertical="center" wrapText="1"/>
    </xf>
    <xf numFmtId="20" fontId="39" fillId="3" borderId="0" xfId="0" applyFont="1" applyFill="1" applyAlignment="1">
      <alignment vertical="top" wrapText="1"/>
    </xf>
    <xf numFmtId="20" fontId="42" fillId="3" borderId="13" xfId="0" applyFont="1" applyFill="1" applyBorder="1" applyAlignment="1">
      <alignment horizontal="center" vertical="center" wrapText="1"/>
    </xf>
    <xf numFmtId="167" fontId="44" fillId="3" borderId="14" xfId="0" applyNumberFormat="1" applyFont="1" applyFill="1" applyBorder="1"/>
    <xf numFmtId="20" fontId="43" fillId="3" borderId="3" xfId="0" applyFont="1" applyFill="1" applyBorder="1" applyAlignment="1">
      <alignment horizontal="center" wrapText="1"/>
    </xf>
    <xf numFmtId="167" fontId="44" fillId="3" borderId="3" xfId="0" applyNumberFormat="1" applyFont="1" applyFill="1" applyBorder="1" applyAlignment="1">
      <alignment horizontal="right"/>
    </xf>
    <xf numFmtId="167" fontId="44" fillId="3" borderId="3" xfId="0" applyNumberFormat="1" applyFont="1" applyFill="1" applyBorder="1"/>
    <xf numFmtId="20" fontId="13" fillId="3" borderId="0" xfId="0" applyFont="1" applyFill="1" applyAlignment="1">
      <alignment vertical="top" wrapText="1"/>
    </xf>
    <xf numFmtId="20" fontId="14" fillId="3" borderId="0" xfId="0" applyFont="1" applyFill="1" applyAlignment="1">
      <alignment vertical="top" wrapText="1"/>
    </xf>
    <xf numFmtId="20" fontId="20" fillId="3" borderId="5" xfId="0" applyFont="1" applyFill="1" applyBorder="1" applyAlignment="1">
      <alignment horizontal="center" vertical="center" wrapText="1"/>
    </xf>
    <xf numFmtId="167" fontId="22" fillId="3" borderId="5" xfId="0" applyNumberFormat="1" applyFont="1" applyFill="1" applyBorder="1"/>
    <xf numFmtId="20" fontId="10" fillId="3" borderId="5" xfId="0" applyFont="1" applyFill="1" applyBorder="1" applyAlignment="1">
      <alignment horizontal="center" wrapText="1" shrinkToFit="1"/>
    </xf>
    <xf numFmtId="167" fontId="22" fillId="3" borderId="15" xfId="0" applyNumberFormat="1" applyFont="1" applyFill="1" applyBorder="1" applyAlignment="1">
      <alignment horizontal="right"/>
    </xf>
    <xf numFmtId="20" fontId="4" fillId="3" borderId="16" xfId="0" applyFont="1" applyFill="1" applyBorder="1" applyAlignment="1">
      <alignment horizontal="centerContinuous"/>
    </xf>
    <xf numFmtId="167" fontId="4" fillId="3" borderId="12" xfId="0" applyNumberFormat="1" applyFont="1" applyFill="1" applyBorder="1"/>
    <xf numFmtId="20" fontId="20" fillId="3" borderId="5" xfId="0" applyFont="1" applyFill="1" applyBorder="1" applyAlignment="1">
      <alignment horizontal="center" vertical="center"/>
    </xf>
    <xf numFmtId="167" fontId="22" fillId="3" borderId="3" xfId="0" applyNumberFormat="1" applyFont="1" applyFill="1" applyBorder="1" applyAlignment="1">
      <alignment vertical="center"/>
    </xf>
    <xf numFmtId="20" fontId="5" fillId="8" borderId="8" xfId="0" applyFont="1" applyFill="1" applyBorder="1"/>
    <xf numFmtId="20" fontId="5" fillId="8" borderId="17" xfId="0" applyFont="1" applyFill="1" applyBorder="1"/>
    <xf numFmtId="20" fontId="12" fillId="3" borderId="0" xfId="0" applyFont="1" applyFill="1"/>
    <xf numFmtId="20" fontId="6" fillId="0" borderId="0" xfId="0" applyFont="1"/>
    <xf numFmtId="20" fontId="9" fillId="3" borderId="0" xfId="0" applyFont="1" applyFill="1"/>
    <xf numFmtId="20" fontId="9" fillId="3" borderId="0" xfId="0" applyFont="1" applyFill="1" applyAlignment="1">
      <alignment horizontal="centerContinuous"/>
    </xf>
    <xf numFmtId="20" fontId="24" fillId="0" borderId="0" xfId="0" applyFont="1"/>
    <xf numFmtId="166" fontId="2" fillId="3" borderId="0" xfId="0" applyNumberFormat="1" applyFont="1" applyFill="1" applyAlignment="1">
      <alignment horizontal="right"/>
    </xf>
    <xf numFmtId="20" fontId="11" fillId="0" borderId="0" xfId="0" applyFont="1" applyAlignment="1">
      <alignment horizontal="right"/>
    </xf>
    <xf numFmtId="20" fontId="24" fillId="5" borderId="0" xfId="0" applyFont="1" applyFill="1" applyAlignment="1">
      <alignment horizontal="centerContinuous"/>
    </xf>
    <xf numFmtId="167" fontId="45" fillId="0" borderId="0" xfId="0" applyNumberFormat="1" applyFont="1"/>
    <xf numFmtId="20" fontId="42" fillId="3" borderId="6" xfId="0" applyFont="1" applyFill="1" applyBorder="1" applyAlignment="1">
      <alignment horizontal="left"/>
    </xf>
    <xf numFmtId="20" fontId="43" fillId="0" borderId="4" xfId="0" applyFont="1" applyBorder="1" applyAlignment="1">
      <alignment horizontal="center" wrapText="1"/>
    </xf>
    <xf numFmtId="167" fontId="4" fillId="3" borderId="18" xfId="0" applyNumberFormat="1" applyFont="1" applyFill="1" applyBorder="1" applyAlignment="1">
      <alignment horizontal="right" wrapText="1"/>
    </xf>
    <xf numFmtId="20" fontId="36" fillId="0" borderId="0" xfId="0" applyFont="1" applyAlignment="1">
      <alignment horizontal="center"/>
    </xf>
    <xf numFmtId="20" fontId="37" fillId="0" borderId="0" xfId="0" applyFont="1" applyAlignment="1">
      <alignment horizontal="right"/>
    </xf>
    <xf numFmtId="20" fontId="46" fillId="0" borderId="0" xfId="0" applyFont="1" applyAlignment="1">
      <alignment horizontal="center"/>
    </xf>
    <xf numFmtId="20" fontId="47" fillId="0" borderId="0" xfId="0" applyFont="1" applyAlignment="1">
      <alignment horizontal="center"/>
    </xf>
    <xf numFmtId="20" fontId="42" fillId="3" borderId="0" xfId="0" applyFont="1" applyFill="1"/>
    <xf numFmtId="20" fontId="36" fillId="0" borderId="18" xfId="0" applyFont="1" applyBorder="1" applyAlignment="1" applyProtection="1">
      <alignment wrapText="1"/>
      <protection locked="0"/>
    </xf>
    <xf numFmtId="20" fontId="29" fillId="3" borderId="0" xfId="0" applyFont="1" applyFill="1" applyAlignment="1">
      <alignment horizontal="right"/>
    </xf>
    <xf numFmtId="164" fontId="27" fillId="3" borderId="0" xfId="0" applyNumberFormat="1" applyFont="1" applyFill="1" applyAlignment="1">
      <alignment horizontal="right"/>
    </xf>
    <xf numFmtId="37" fontId="27" fillId="3" borderId="0" xfId="0" applyNumberFormat="1" applyFont="1" applyFill="1" applyAlignment="1">
      <alignment horizontal="right"/>
    </xf>
    <xf numFmtId="41" fontId="27" fillId="3" borderId="0" xfId="0" applyNumberFormat="1" applyFont="1" applyFill="1" applyAlignment="1">
      <alignment horizontal="right"/>
    </xf>
    <xf numFmtId="0" fontId="36" fillId="0" borderId="3" xfId="0" applyNumberFormat="1" applyFont="1" applyBorder="1" applyAlignment="1" applyProtection="1">
      <alignment horizontal="left" wrapText="1"/>
      <protection locked="0"/>
    </xf>
    <xf numFmtId="0" fontId="36" fillId="0" borderId="15" xfId="0" applyNumberFormat="1" applyFont="1" applyBorder="1" applyAlignment="1" applyProtection="1">
      <alignment wrapText="1" readingOrder="1"/>
      <protection locked="0"/>
    </xf>
    <xf numFmtId="20" fontId="44" fillId="3" borderId="19" xfId="0" applyFont="1" applyFill="1" applyBorder="1" applyAlignment="1">
      <alignment horizontal="right" wrapText="1"/>
    </xf>
    <xf numFmtId="20" fontId="44" fillId="5" borderId="20" xfId="0" applyFont="1" applyFill="1" applyBorder="1" applyAlignment="1">
      <alignment horizontal="right" wrapText="1"/>
    </xf>
    <xf numFmtId="20" fontId="44" fillId="5" borderId="20" xfId="0" applyFont="1" applyFill="1" applyBorder="1" applyAlignment="1">
      <alignment horizontal="right"/>
    </xf>
    <xf numFmtId="20" fontId="44" fillId="3" borderId="20" xfId="0" applyFont="1" applyFill="1" applyBorder="1" applyAlignment="1">
      <alignment horizontal="right" wrapText="1"/>
    </xf>
    <xf numFmtId="49" fontId="36" fillId="3" borderId="0" xfId="0" applyNumberFormat="1" applyFont="1" applyFill="1" applyAlignment="1">
      <alignment horizontal="left"/>
    </xf>
    <xf numFmtId="169" fontId="23" fillId="0" borderId="0" xfId="0" applyNumberFormat="1" applyFont="1"/>
    <xf numFmtId="20" fontId="36" fillId="5" borderId="18" xfId="0" applyFont="1" applyFill="1" applyBorder="1" applyProtection="1">
      <protection locked="0"/>
    </xf>
    <xf numFmtId="20" fontId="36" fillId="0" borderId="21" xfId="0" applyFont="1" applyBorder="1" applyAlignment="1" applyProtection="1">
      <alignment wrapText="1"/>
      <protection locked="0"/>
    </xf>
    <xf numFmtId="20" fontId="36" fillId="0" borderId="4" xfId="0" applyFont="1" applyBorder="1" applyAlignment="1" applyProtection="1">
      <alignment wrapText="1"/>
      <protection locked="0"/>
    </xf>
    <xf numFmtId="20" fontId="31" fillId="3" borderId="5" xfId="0" applyFont="1" applyFill="1" applyBorder="1" applyAlignment="1">
      <alignment horizontal="centerContinuous"/>
    </xf>
    <xf numFmtId="20" fontId="31" fillId="3" borderId="17" xfId="0" applyFont="1" applyFill="1" applyBorder="1" applyAlignment="1">
      <alignment horizontal="centerContinuous"/>
    </xf>
    <xf numFmtId="20" fontId="31" fillId="4" borderId="15" xfId="0" applyFont="1" applyFill="1" applyBorder="1" applyAlignment="1">
      <alignment horizontal="centerContinuous"/>
    </xf>
    <xf numFmtId="20" fontId="31" fillId="4" borderId="3" xfId="0" applyFont="1" applyFill="1" applyBorder="1" applyAlignment="1">
      <alignment horizontal="centerContinuous"/>
    </xf>
    <xf numFmtId="4" fontId="1" fillId="3" borderId="22" xfId="0" applyNumberFormat="1" applyFont="1" applyFill="1" applyBorder="1" applyAlignment="1">
      <alignment vertical="center"/>
    </xf>
    <xf numFmtId="20" fontId="41" fillId="7" borderId="16" xfId="0" applyFont="1" applyFill="1" applyBorder="1"/>
    <xf numFmtId="20" fontId="41" fillId="7" borderId="23" xfId="0" applyFont="1" applyFill="1" applyBorder="1"/>
    <xf numFmtId="20" fontId="41" fillId="7" borderId="18" xfId="0" applyFont="1" applyFill="1" applyBorder="1"/>
    <xf numFmtId="20" fontId="41" fillId="7" borderId="24" xfId="0" applyFont="1" applyFill="1" applyBorder="1"/>
    <xf numFmtId="20" fontId="20" fillId="3" borderId="6" xfId="0" applyFont="1" applyFill="1" applyBorder="1" applyAlignment="1">
      <alignment horizontal="center"/>
    </xf>
    <xf numFmtId="20" fontId="20" fillId="3" borderId="5" xfId="0" applyFont="1" applyFill="1" applyBorder="1" applyAlignment="1">
      <alignment horizontal="center"/>
    </xf>
    <xf numFmtId="20" fontId="20" fillId="3" borderId="5" xfId="0" applyFont="1" applyFill="1" applyBorder="1" applyAlignment="1">
      <alignment horizontal="centerContinuous"/>
    </xf>
    <xf numFmtId="20" fontId="41" fillId="7" borderId="0" xfId="0" applyFont="1" applyFill="1"/>
    <xf numFmtId="4" fontId="20" fillId="3" borderId="25" xfId="0" applyNumberFormat="1" applyFont="1" applyFill="1" applyBorder="1"/>
    <xf numFmtId="4" fontId="20" fillId="3" borderId="10" xfId="0" applyNumberFormat="1" applyFont="1" applyFill="1" applyBorder="1"/>
    <xf numFmtId="20" fontId="20" fillId="9" borderId="5" xfId="0" applyFont="1" applyFill="1" applyBorder="1" applyAlignment="1">
      <alignment horizontal="center"/>
    </xf>
    <xf numFmtId="20" fontId="20" fillId="10" borderId="10" xfId="0" applyFont="1" applyFill="1" applyBorder="1" applyAlignment="1">
      <alignment horizontal="center"/>
    </xf>
    <xf numFmtId="164" fontId="20" fillId="11" borderId="6" xfId="0" applyNumberFormat="1" applyFont="1" applyFill="1" applyBorder="1"/>
    <xf numFmtId="20" fontId="42" fillId="7" borderId="10" xfId="0" applyFont="1" applyFill="1" applyBorder="1" applyAlignment="1">
      <alignment horizontal="center"/>
    </xf>
    <xf numFmtId="20" fontId="41" fillId="7" borderId="19" xfId="0" applyFont="1" applyFill="1" applyBorder="1"/>
    <xf numFmtId="20" fontId="41" fillId="7" borderId="26" xfId="0" applyFont="1" applyFill="1" applyBorder="1"/>
    <xf numFmtId="165" fontId="40" fillId="3" borderId="0" xfId="0" applyNumberFormat="1" applyFont="1" applyFill="1" applyAlignment="1">
      <alignment horizontal="left"/>
    </xf>
    <xf numFmtId="166" fontId="3" fillId="3" borderId="0" xfId="0" applyNumberFormat="1" applyFont="1" applyFill="1" applyAlignment="1">
      <alignment horizontal="right"/>
    </xf>
    <xf numFmtId="20" fontId="41" fillId="8" borderId="24" xfId="0" applyFont="1" applyFill="1" applyBorder="1"/>
    <xf numFmtId="20" fontId="16" fillId="0" borderId="0" xfId="0" applyFont="1" applyAlignment="1">
      <alignment wrapText="1"/>
    </xf>
    <xf numFmtId="20" fontId="0" fillId="0" borderId="0" xfId="0" applyAlignment="1">
      <alignment horizontal="left" wrapText="1"/>
    </xf>
    <xf numFmtId="20" fontId="4" fillId="3" borderId="0" xfId="0" applyFont="1" applyFill="1" applyAlignment="1">
      <alignment horizontal="center" vertical="top"/>
    </xf>
    <xf numFmtId="20" fontId="27" fillId="3" borderId="0" xfId="0" applyFont="1" applyFill="1"/>
    <xf numFmtId="164" fontId="43" fillId="3" borderId="4" xfId="0" applyNumberFormat="1" applyFont="1" applyFill="1" applyBorder="1" applyAlignment="1">
      <alignment wrapText="1"/>
    </xf>
    <xf numFmtId="20" fontId="36" fillId="8" borderId="6" xfId="0" applyFont="1" applyFill="1" applyBorder="1"/>
    <xf numFmtId="164" fontId="42" fillId="3" borderId="6" xfId="0" applyNumberFormat="1" applyFont="1" applyFill="1" applyBorder="1" applyProtection="1">
      <protection locked="0"/>
    </xf>
    <xf numFmtId="20" fontId="41" fillId="7" borderId="28" xfId="0" applyFont="1" applyFill="1" applyBorder="1"/>
    <xf numFmtId="20" fontId="41" fillId="7" borderId="3" xfId="0" applyFont="1" applyFill="1" applyBorder="1"/>
    <xf numFmtId="20" fontId="37" fillId="3" borderId="0" xfId="0" applyFont="1" applyFill="1" applyAlignment="1">
      <alignment horizontal="center"/>
    </xf>
    <xf numFmtId="20" fontId="39" fillId="3" borderId="0" xfId="0" applyFont="1" applyFill="1" applyAlignment="1">
      <alignment horizontal="center"/>
    </xf>
    <xf numFmtId="20" fontId="36" fillId="8" borderId="10" xfId="0" applyFont="1" applyFill="1" applyBorder="1"/>
    <xf numFmtId="167" fontId="44" fillId="3" borderId="13" xfId="0" applyNumberFormat="1" applyFont="1" applyFill="1" applyBorder="1"/>
    <xf numFmtId="167" fontId="44" fillId="3" borderId="5" xfId="0" applyNumberFormat="1" applyFont="1" applyFill="1" applyBorder="1"/>
    <xf numFmtId="20" fontId="42" fillId="3" borderId="12" xfId="0" applyFont="1" applyFill="1" applyBorder="1" applyAlignment="1">
      <alignment horizontal="left"/>
    </xf>
    <xf numFmtId="4" fontId="36" fillId="3" borderId="15" xfId="0" applyNumberFormat="1" applyFont="1" applyFill="1" applyBorder="1" applyProtection="1">
      <protection locked="0"/>
    </xf>
    <xf numFmtId="0" fontId="36" fillId="0" borderId="18" xfId="0" applyNumberFormat="1" applyFont="1" applyBorder="1" applyAlignment="1" applyProtection="1">
      <alignment horizontal="left" wrapText="1"/>
      <protection locked="0"/>
    </xf>
    <xf numFmtId="20" fontId="33" fillId="0" borderId="0" xfId="0" applyFont="1" applyAlignment="1">
      <alignment vertical="center" wrapText="1"/>
    </xf>
    <xf numFmtId="20" fontId="33" fillId="0" borderId="0" xfId="0" applyFont="1"/>
    <xf numFmtId="4" fontId="44" fillId="3" borderId="6" xfId="0" applyNumberFormat="1" applyFont="1" applyFill="1" applyBorder="1" applyAlignment="1">
      <alignment horizontal="right"/>
    </xf>
    <xf numFmtId="4" fontId="44" fillId="3" borderId="5" xfId="0" applyNumberFormat="1" applyFont="1" applyFill="1" applyBorder="1" applyAlignment="1">
      <alignment horizontal="right"/>
    </xf>
    <xf numFmtId="20" fontId="21" fillId="0" borderId="0" xfId="0" applyFont="1"/>
    <xf numFmtId="20" fontId="27" fillId="3" borderId="0" xfId="0" applyFont="1" applyFill="1" applyProtection="1">
      <protection locked="0"/>
    </xf>
    <xf numFmtId="4" fontId="46" fillId="3" borderId="4" xfId="0" applyNumberFormat="1" applyFont="1" applyFill="1" applyBorder="1" applyAlignment="1" applyProtection="1">
      <alignment horizontal="right"/>
      <protection locked="0"/>
    </xf>
    <xf numFmtId="20" fontId="46" fillId="3" borderId="0" xfId="0" applyFont="1" applyFill="1" applyAlignment="1">
      <alignment horizontal="right"/>
    </xf>
    <xf numFmtId="20" fontId="18" fillId="0" borderId="0" xfId="0" applyFont="1"/>
    <xf numFmtId="20" fontId="24" fillId="5" borderId="0" xfId="0" applyFont="1" applyFill="1"/>
    <xf numFmtId="164" fontId="42" fillId="3" borderId="0" xfId="0" applyNumberFormat="1" applyFont="1" applyFill="1"/>
    <xf numFmtId="20" fontId="41" fillId="8" borderId="23" xfId="0" applyFont="1" applyFill="1" applyBorder="1"/>
    <xf numFmtId="20" fontId="41" fillId="8" borderId="16" xfId="0" applyFont="1" applyFill="1" applyBorder="1"/>
    <xf numFmtId="20" fontId="30" fillId="3" borderId="0" xfId="0" applyFont="1" applyFill="1"/>
    <xf numFmtId="167" fontId="48" fillId="5" borderId="0" xfId="0" applyNumberFormat="1" applyFont="1" applyFill="1"/>
    <xf numFmtId="0" fontId="33" fillId="0" borderId="0" xfId="3" applyFont="1"/>
    <xf numFmtId="0" fontId="58" fillId="0" borderId="0" xfId="3"/>
    <xf numFmtId="0" fontId="58" fillId="0" borderId="47" xfId="3" applyBorder="1"/>
    <xf numFmtId="0" fontId="58" fillId="0" borderId="48" xfId="3" applyBorder="1"/>
    <xf numFmtId="0" fontId="58" fillId="0" borderId="0" xfId="3" applyAlignment="1">
      <alignment vertical="top"/>
    </xf>
    <xf numFmtId="0" fontId="21" fillId="0" borderId="0" xfId="3" applyFont="1"/>
    <xf numFmtId="0" fontId="67" fillId="0" borderId="0" xfId="3" applyFont="1" applyAlignment="1">
      <alignment horizontal="right"/>
    </xf>
    <xf numFmtId="20" fontId="17" fillId="3" borderId="0" xfId="0" applyFont="1" applyFill="1" applyAlignment="1">
      <alignment horizontal="center" vertical="center"/>
    </xf>
    <xf numFmtId="20" fontId="16" fillId="0" borderId="0" xfId="0" applyFont="1" applyAlignment="1">
      <alignment horizontal="center" vertical="center"/>
    </xf>
    <xf numFmtId="4" fontId="36" fillId="3" borderId="15" xfId="0" applyNumberFormat="1" applyFont="1" applyFill="1" applyBorder="1" applyAlignment="1" applyProtection="1">
      <alignment horizontal="right"/>
      <protection locked="0"/>
    </xf>
    <xf numFmtId="20" fontId="42" fillId="3" borderId="3" xfId="0" applyFont="1" applyFill="1" applyBorder="1" applyAlignment="1">
      <alignment horizontal="center"/>
    </xf>
    <xf numFmtId="20" fontId="36" fillId="3" borderId="6" xfId="0" applyFont="1" applyFill="1" applyBorder="1" applyAlignment="1" applyProtection="1">
      <alignment horizontal="right"/>
      <protection locked="0"/>
    </xf>
    <xf numFmtId="20" fontId="6" fillId="0" borderId="8" xfId="0" applyFont="1" applyBorder="1" applyAlignment="1">
      <alignment horizontal="right"/>
    </xf>
    <xf numFmtId="20" fontId="21" fillId="0" borderId="0" xfId="0" applyFont="1" applyAlignment="1">
      <alignment wrapText="1"/>
    </xf>
    <xf numFmtId="0" fontId="36" fillId="0" borderId="14" xfId="0" applyNumberFormat="1" applyFont="1" applyBorder="1" applyAlignment="1" applyProtection="1">
      <alignment horizontal="left" wrapText="1"/>
      <protection locked="0"/>
    </xf>
    <xf numFmtId="164" fontId="27" fillId="3" borderId="0" xfId="0" applyNumberFormat="1" applyFont="1" applyFill="1" applyAlignment="1">
      <alignment horizontal="left"/>
    </xf>
    <xf numFmtId="20" fontId="0" fillId="13" borderId="45" xfId="0" applyFill="1" applyBorder="1"/>
    <xf numFmtId="0" fontId="59" fillId="0" borderId="53" xfId="3" applyFont="1" applyBorder="1"/>
    <xf numFmtId="0" fontId="61" fillId="0" borderId="54" xfId="3" applyFont="1" applyBorder="1"/>
    <xf numFmtId="0" fontId="59" fillId="0" borderId="54" xfId="3" applyFont="1" applyBorder="1"/>
    <xf numFmtId="0" fontId="33" fillId="0" borderId="50" xfId="3" applyFont="1" applyBorder="1"/>
    <xf numFmtId="0" fontId="58" fillId="0" borderId="50" xfId="3" applyBorder="1"/>
    <xf numFmtId="0" fontId="58" fillId="0" borderId="55" xfId="3" applyBorder="1"/>
    <xf numFmtId="20" fontId="68" fillId="0" borderId="47" xfId="0" applyFont="1" applyBorder="1"/>
    <xf numFmtId="20" fontId="68" fillId="0" borderId="0" xfId="0" applyFont="1"/>
    <xf numFmtId="20" fontId="0" fillId="0" borderId="48" xfId="0" applyBorder="1"/>
    <xf numFmtId="20" fontId="0" fillId="0" borderId="47" xfId="0" applyBorder="1"/>
    <xf numFmtId="0" fontId="65" fillId="0" borderId="47" xfId="3" applyFont="1" applyBorder="1" applyAlignment="1">
      <alignment horizontal="left"/>
    </xf>
    <xf numFmtId="0" fontId="33" fillId="0" borderId="0" xfId="3" applyFont="1" applyAlignment="1">
      <alignment horizontal="centerContinuous"/>
    </xf>
    <xf numFmtId="0" fontId="65" fillId="0" borderId="0" xfId="3" applyFont="1" applyAlignment="1">
      <alignment horizontal="right"/>
    </xf>
    <xf numFmtId="0" fontId="65" fillId="0" borderId="0" xfId="3" applyFont="1"/>
    <xf numFmtId="0" fontId="33" fillId="0" borderId="48" xfId="3" applyFont="1" applyBorder="1"/>
    <xf numFmtId="0" fontId="58" fillId="0" borderId="0" xfId="3" applyAlignment="1">
      <alignment wrapText="1"/>
    </xf>
    <xf numFmtId="0" fontId="58" fillId="0" borderId="42" xfId="3" applyBorder="1"/>
    <xf numFmtId="0" fontId="58" fillId="0" borderId="49" xfId="3" applyBorder="1"/>
    <xf numFmtId="0" fontId="64" fillId="0" borderId="49" xfId="3" applyFont="1" applyBorder="1" applyAlignment="1">
      <alignment wrapText="1"/>
    </xf>
    <xf numFmtId="0" fontId="58" fillId="0" borderId="43" xfId="3" applyBorder="1"/>
    <xf numFmtId="20" fontId="10" fillId="6" borderId="4" xfId="0" applyFont="1" applyFill="1" applyBorder="1"/>
    <xf numFmtId="20" fontId="10" fillId="6" borderId="0" xfId="0" applyFont="1" applyFill="1"/>
    <xf numFmtId="20" fontId="10" fillId="6" borderId="1" xfId="0" applyFont="1" applyFill="1" applyBorder="1"/>
    <xf numFmtId="20" fontId="57" fillId="0" borderId="56" xfId="0" applyFont="1" applyBorder="1" applyAlignment="1">
      <alignment horizontal="center" vertical="center"/>
    </xf>
    <xf numFmtId="20" fontId="10" fillId="3" borderId="56" xfId="0" applyFont="1" applyFill="1" applyBorder="1" applyAlignment="1">
      <alignment horizontal="centerContinuous" vertical="center"/>
    </xf>
    <xf numFmtId="20" fontId="6" fillId="0" borderId="0" xfId="0" quotePrefix="1" applyFont="1"/>
    <xf numFmtId="20" fontId="23" fillId="0" borderId="0" xfId="0" applyFont="1"/>
    <xf numFmtId="0" fontId="20" fillId="3" borderId="59" xfId="0" applyNumberFormat="1" applyFont="1" applyFill="1" applyBorder="1" applyAlignment="1">
      <alignment horizontal="center"/>
    </xf>
    <xf numFmtId="0" fontId="20" fillId="3" borderId="62" xfId="0" applyNumberFormat="1" applyFont="1" applyFill="1" applyBorder="1" applyAlignment="1">
      <alignment horizontal="center"/>
    </xf>
    <xf numFmtId="0" fontId="20" fillId="3" borderId="69" xfId="0" applyNumberFormat="1" applyFont="1" applyFill="1" applyBorder="1" applyAlignment="1">
      <alignment horizontal="center"/>
    </xf>
    <xf numFmtId="0" fontId="20" fillId="12" borderId="0" xfId="0" applyNumberFormat="1" applyFont="1" applyFill="1" applyAlignment="1">
      <alignment horizontal="center"/>
    </xf>
    <xf numFmtId="171" fontId="20" fillId="12" borderId="0" xfId="1" applyNumberFormat="1" applyFont="1" applyFill="1" applyBorder="1" applyAlignment="1">
      <alignment horizontal="center"/>
    </xf>
    <xf numFmtId="0" fontId="20" fillId="12" borderId="71" xfId="0" applyNumberFormat="1" applyFont="1" applyFill="1" applyBorder="1" applyAlignment="1">
      <alignment horizontal="center"/>
    </xf>
    <xf numFmtId="167" fontId="20" fillId="3" borderId="60" xfId="0" applyNumberFormat="1" applyFont="1" applyFill="1" applyBorder="1" applyProtection="1">
      <protection locked="0"/>
    </xf>
    <xf numFmtId="1" fontId="20" fillId="3" borderId="60" xfId="0" applyNumberFormat="1" applyFont="1" applyFill="1" applyBorder="1" applyAlignment="1" applyProtection="1">
      <alignment horizontal="center"/>
      <protection locked="0"/>
    </xf>
    <xf numFmtId="167" fontId="20" fillId="3" borderId="63" xfId="0" applyNumberFormat="1" applyFont="1" applyFill="1" applyBorder="1" applyProtection="1">
      <protection locked="0"/>
    </xf>
    <xf numFmtId="1" fontId="20" fillId="3" borderId="63" xfId="0" applyNumberFormat="1" applyFont="1" applyFill="1" applyBorder="1" applyAlignment="1" applyProtection="1">
      <alignment horizontal="center"/>
      <protection locked="0"/>
    </xf>
    <xf numFmtId="1" fontId="20" fillId="3" borderId="68" xfId="0" applyNumberFormat="1" applyFont="1" applyFill="1" applyBorder="1" applyAlignment="1" applyProtection="1">
      <alignment horizontal="center"/>
      <protection locked="0"/>
    </xf>
    <xf numFmtId="167" fontId="20" fillId="12" borderId="0" xfId="0" applyNumberFormat="1" applyFont="1" applyFill="1" applyProtection="1">
      <protection locked="0"/>
    </xf>
    <xf numFmtId="1" fontId="20" fillId="12" borderId="0" xfId="0" applyNumberFormat="1" applyFont="1" applyFill="1" applyAlignment="1" applyProtection="1">
      <alignment horizontal="center"/>
      <protection locked="0"/>
    </xf>
    <xf numFmtId="167" fontId="20" fillId="3" borderId="67" xfId="0" applyNumberFormat="1" applyFont="1" applyFill="1" applyBorder="1" applyProtection="1">
      <protection locked="0"/>
    </xf>
    <xf numFmtId="1" fontId="20" fillId="3" borderId="67" xfId="0" applyNumberFormat="1" applyFont="1" applyFill="1" applyBorder="1" applyAlignment="1" applyProtection="1">
      <alignment horizontal="center"/>
      <protection locked="0"/>
    </xf>
    <xf numFmtId="1" fontId="20" fillId="3" borderId="65" xfId="0" applyNumberFormat="1" applyFont="1" applyFill="1" applyBorder="1" applyAlignment="1" applyProtection="1">
      <alignment horizontal="center"/>
      <protection locked="0"/>
    </xf>
    <xf numFmtId="20" fontId="20" fillId="5" borderId="27" xfId="0" applyFont="1" applyFill="1" applyBorder="1"/>
    <xf numFmtId="20" fontId="20" fillId="5" borderId="0" xfId="0" applyFont="1" applyFill="1"/>
    <xf numFmtId="20" fontId="21" fillId="0" borderId="0" xfId="0" applyFont="1" applyAlignment="1">
      <alignment horizontal="justify" vertical="top" wrapText="1"/>
    </xf>
    <xf numFmtId="20" fontId="78" fillId="0" borderId="0" xfId="0" applyFont="1" applyAlignment="1">
      <alignment vertical="top"/>
    </xf>
    <xf numFmtId="20" fontId="76" fillId="0" borderId="0" xfId="0" applyFont="1" applyAlignment="1">
      <alignment horizontal="justify" wrapText="1"/>
    </xf>
    <xf numFmtId="20" fontId="22" fillId="3" borderId="0" xfId="0" applyFont="1" applyFill="1"/>
    <xf numFmtId="0" fontId="20" fillId="3" borderId="72" xfId="0" applyNumberFormat="1" applyFont="1" applyFill="1" applyBorder="1" applyAlignment="1">
      <alignment horizontal="center"/>
    </xf>
    <xf numFmtId="167" fontId="20" fillId="3" borderId="73" xfId="0" applyNumberFormat="1" applyFont="1" applyFill="1" applyBorder="1" applyProtection="1">
      <protection locked="0"/>
    </xf>
    <xf numFmtId="1" fontId="20" fillId="0" borderId="0" xfId="0" applyNumberFormat="1" applyFont="1"/>
    <xf numFmtId="1" fontId="20" fillId="12" borderId="0" xfId="0" applyNumberFormat="1" applyFont="1" applyFill="1" applyAlignment="1">
      <alignment horizontal="center"/>
    </xf>
    <xf numFmtId="20" fontId="57" fillId="0" borderId="56" xfId="0" applyFont="1" applyBorder="1" applyAlignment="1">
      <alignment horizontal="center" vertical="center"/>
    </xf>
    <xf numFmtId="1" fontId="20" fillId="3" borderId="60" xfId="0" applyNumberFormat="1" applyFont="1" applyFill="1" applyBorder="1" applyAlignment="1" applyProtection="1">
      <alignment horizontal="center"/>
      <protection locked="0"/>
    </xf>
    <xf numFmtId="1" fontId="20" fillId="3" borderId="63" xfId="0" applyNumberFormat="1" applyFont="1" applyFill="1" applyBorder="1" applyAlignment="1" applyProtection="1">
      <alignment horizontal="center"/>
      <protection locked="0"/>
    </xf>
    <xf numFmtId="171" fontId="20" fillId="3" borderId="42" xfId="1" applyNumberFormat="1" applyFont="1" applyFill="1" applyBorder="1" applyAlignment="1">
      <alignment horizontal="center"/>
    </xf>
    <xf numFmtId="171" fontId="20" fillId="3" borderId="43" xfId="1" applyNumberFormat="1" applyFont="1" applyFill="1" applyBorder="1" applyAlignment="1">
      <alignment horizontal="center"/>
    </xf>
    <xf numFmtId="171" fontId="20" fillId="3" borderId="73" xfId="1" applyNumberFormat="1" applyFont="1" applyFill="1" applyBorder="1" applyAlignment="1">
      <alignment horizontal="center"/>
    </xf>
    <xf numFmtId="0" fontId="20" fillId="3" borderId="73" xfId="0" applyNumberFormat="1" applyFont="1" applyFill="1" applyBorder="1" applyAlignment="1">
      <alignment horizontal="center"/>
    </xf>
    <xf numFmtId="1" fontId="20" fillId="3" borderId="63" xfId="0" applyNumberFormat="1" applyFont="1" applyFill="1" applyBorder="1" applyAlignment="1">
      <alignment horizontal="center"/>
    </xf>
    <xf numFmtId="1" fontId="20" fillId="3" borderId="67" xfId="0" applyNumberFormat="1" applyFont="1" applyFill="1" applyBorder="1" applyAlignment="1">
      <alignment horizontal="center"/>
    </xf>
    <xf numFmtId="171" fontId="20" fillId="3" borderId="67" xfId="1" applyNumberFormat="1" applyFont="1" applyFill="1" applyBorder="1" applyAlignment="1">
      <alignment horizontal="center"/>
    </xf>
    <xf numFmtId="171" fontId="20" fillId="3" borderId="63" xfId="1" applyNumberFormat="1" applyFont="1" applyFill="1" applyBorder="1" applyAlignment="1">
      <alignment horizontal="center"/>
    </xf>
    <xf numFmtId="171" fontId="20" fillId="3" borderId="63" xfId="1" applyNumberFormat="1" applyFont="1" applyFill="1" applyBorder="1" applyAlignment="1">
      <alignment horizontal="left"/>
    </xf>
    <xf numFmtId="20" fontId="73" fillId="6" borderId="6" xfId="0" applyFont="1" applyFill="1" applyBorder="1" applyAlignment="1">
      <alignment horizontal="center" vertical="center"/>
    </xf>
    <xf numFmtId="20" fontId="74" fillId="0" borderId="8" xfId="0" applyFont="1" applyBorder="1" applyAlignment="1">
      <alignment horizontal="center" vertical="center"/>
    </xf>
    <xf numFmtId="0" fontId="20" fillId="3" borderId="63" xfId="0" applyNumberFormat="1" applyFont="1" applyFill="1" applyBorder="1" applyAlignment="1">
      <alignment horizontal="center"/>
    </xf>
    <xf numFmtId="0" fontId="20" fillId="3" borderId="64" xfId="0" applyNumberFormat="1" applyFont="1" applyFill="1" applyBorder="1" applyAlignment="1">
      <alignment horizontal="center"/>
    </xf>
    <xf numFmtId="171" fontId="20" fillId="3" borderId="60" xfId="1" applyNumberFormat="1" applyFont="1" applyFill="1" applyBorder="1" applyAlignment="1">
      <alignment horizontal="center"/>
    </xf>
    <xf numFmtId="20" fontId="10" fillId="6" borderId="16" xfId="0" applyFont="1" applyFill="1" applyBorder="1"/>
    <xf numFmtId="20" fontId="33" fillId="0" borderId="12" xfId="0" applyFont="1" applyBorder="1"/>
    <xf numFmtId="20" fontId="33" fillId="0" borderId="23" xfId="0" applyFont="1" applyBorder="1"/>
    <xf numFmtId="20" fontId="33" fillId="0" borderId="8" xfId="0" applyFont="1" applyBorder="1" applyProtection="1">
      <protection locked="0"/>
    </xf>
    <xf numFmtId="20" fontId="33" fillId="0" borderId="17" xfId="0" applyFont="1" applyBorder="1" applyProtection="1">
      <protection locked="0"/>
    </xf>
    <xf numFmtId="20" fontId="53" fillId="0" borderId="74" xfId="2" applyBorder="1" applyAlignment="1">
      <alignment horizontal="center" vertical="center"/>
    </xf>
    <xf numFmtId="20" fontId="19" fillId="0" borderId="41" xfId="0" applyFont="1" applyBorder="1" applyAlignment="1">
      <alignment horizontal="center" vertical="center"/>
    </xf>
    <xf numFmtId="20" fontId="19" fillId="0" borderId="75" xfId="0" applyFont="1" applyBorder="1" applyAlignment="1">
      <alignment horizontal="center" vertical="center"/>
    </xf>
    <xf numFmtId="20" fontId="10" fillId="6" borderId="6" xfId="0" applyFont="1" applyFill="1" applyBorder="1"/>
    <xf numFmtId="20" fontId="33" fillId="0" borderId="8" xfId="0" applyFont="1" applyBorder="1"/>
    <xf numFmtId="20" fontId="33" fillId="0" borderId="17" xfId="0" applyFont="1" applyBorder="1"/>
    <xf numFmtId="20" fontId="77" fillId="0" borderId="0" xfId="0" applyFont="1" applyAlignment="1">
      <alignment horizontal="center"/>
    </xf>
    <xf numFmtId="20" fontId="10" fillId="3" borderId="56" xfId="0" applyFont="1" applyFill="1" applyBorder="1" applyAlignment="1">
      <alignment horizontal="center" vertical="center"/>
    </xf>
    <xf numFmtId="1" fontId="20" fillId="3" borderId="60" xfId="0" applyNumberFormat="1" applyFont="1" applyFill="1" applyBorder="1" applyAlignment="1">
      <alignment horizontal="center"/>
    </xf>
    <xf numFmtId="20" fontId="20" fillId="3" borderId="0" xfId="0" applyFont="1" applyFill="1" applyAlignment="1">
      <alignment horizontal="left" vertical="center"/>
    </xf>
    <xf numFmtId="20" fontId="21" fillId="0" borderId="0" xfId="0" applyFont="1" applyAlignment="1">
      <alignment horizontal="left" vertical="center"/>
    </xf>
    <xf numFmtId="1" fontId="20" fillId="3" borderId="67" xfId="0" applyNumberFormat="1" applyFont="1" applyFill="1" applyBorder="1" applyAlignment="1" applyProtection="1">
      <alignment horizontal="center"/>
      <protection locked="0"/>
    </xf>
    <xf numFmtId="49" fontId="20" fillId="3" borderId="63" xfId="0" applyNumberFormat="1" applyFont="1" applyFill="1" applyBorder="1" applyAlignment="1" applyProtection="1">
      <alignment horizontal="center"/>
      <protection locked="0"/>
    </xf>
    <xf numFmtId="20" fontId="79" fillId="3" borderId="0" xfId="0" applyFont="1" applyFill="1" applyAlignment="1">
      <alignment horizontal="justify" vertical="top" wrapText="1"/>
    </xf>
    <xf numFmtId="20" fontId="16" fillId="3" borderId="0" xfId="0" applyFont="1" applyFill="1" applyAlignment="1">
      <alignment horizontal="justify" vertical="top" wrapText="1"/>
    </xf>
    <xf numFmtId="20" fontId="10" fillId="3" borderId="56" xfId="0" applyFont="1" applyFill="1" applyBorder="1" applyAlignment="1">
      <alignment horizontal="center" vertical="center" wrapText="1" shrinkToFit="1"/>
    </xf>
    <xf numFmtId="20" fontId="25" fillId="3" borderId="0" xfId="0" applyFont="1" applyFill="1" applyAlignment="1">
      <alignment horizontal="justify" vertical="center" wrapText="1"/>
    </xf>
    <xf numFmtId="20" fontId="16" fillId="0" borderId="0" xfId="0" applyFont="1" applyAlignment="1">
      <alignment horizontal="justify" wrapText="1"/>
    </xf>
    <xf numFmtId="20" fontId="75" fillId="0" borderId="6" xfId="0" applyFont="1" applyBorder="1" applyProtection="1">
      <protection locked="0"/>
    </xf>
    <xf numFmtId="20" fontId="75" fillId="0" borderId="8" xfId="0" applyFont="1" applyBorder="1" applyProtection="1">
      <protection locked="0"/>
    </xf>
    <xf numFmtId="20" fontId="75" fillId="0" borderId="17" xfId="0" applyFont="1" applyBorder="1" applyProtection="1">
      <protection locked="0"/>
    </xf>
    <xf numFmtId="20" fontId="17" fillId="3" borderId="0" xfId="0" applyFont="1" applyFill="1" applyAlignment="1">
      <alignment horizontal="center" vertical="center"/>
    </xf>
    <xf numFmtId="20" fontId="16" fillId="0" borderId="0" xfId="0" applyFont="1" applyAlignment="1">
      <alignment horizontal="center" vertical="center"/>
    </xf>
    <xf numFmtId="20" fontId="10" fillId="6" borderId="8" xfId="0" applyFont="1" applyFill="1" applyBorder="1" applyAlignment="1">
      <alignment horizontal="left"/>
    </xf>
    <xf numFmtId="20" fontId="33" fillId="0" borderId="8" xfId="0" applyFont="1" applyBorder="1" applyAlignment="1">
      <alignment horizontal="left"/>
    </xf>
    <xf numFmtId="20" fontId="33" fillId="0" borderId="1" xfId="0" applyFont="1" applyBorder="1" applyAlignment="1">
      <alignment horizontal="left"/>
    </xf>
    <xf numFmtId="20" fontId="20" fillId="3" borderId="0" xfId="0" applyFont="1" applyFill="1"/>
    <xf numFmtId="20" fontId="24" fillId="5" borderId="0" xfId="0" applyFont="1" applyFill="1"/>
    <xf numFmtId="20" fontId="0" fillId="0" borderId="0" xfId="0"/>
    <xf numFmtId="20" fontId="75" fillId="0" borderId="74" xfId="0" applyFont="1" applyBorder="1" applyProtection="1">
      <protection locked="0"/>
    </xf>
    <xf numFmtId="20" fontId="75" fillId="0" borderId="41" xfId="0" applyFont="1" applyBorder="1" applyProtection="1">
      <protection locked="0"/>
    </xf>
    <xf numFmtId="20" fontId="75" fillId="0" borderId="75" xfId="0" applyFont="1" applyBorder="1" applyProtection="1">
      <protection locked="0"/>
    </xf>
    <xf numFmtId="20" fontId="35" fillId="0" borderId="6" xfId="0" applyFont="1" applyBorder="1" applyProtection="1">
      <protection locked="0"/>
    </xf>
    <xf numFmtId="20" fontId="35" fillId="0" borderId="8" xfId="0" applyFont="1" applyBorder="1" applyProtection="1">
      <protection locked="0"/>
    </xf>
    <xf numFmtId="20" fontId="35" fillId="0" borderId="17" xfId="0" applyFont="1" applyBorder="1" applyProtection="1">
      <protection locked="0"/>
    </xf>
    <xf numFmtId="168" fontId="75" fillId="0" borderId="8" xfId="0" applyNumberFormat="1" applyFont="1" applyBorder="1" applyAlignment="1" applyProtection="1">
      <alignment horizontal="left" wrapText="1"/>
      <protection locked="0"/>
    </xf>
    <xf numFmtId="20" fontId="33" fillId="0" borderId="8" xfId="0" applyFont="1" applyBorder="1" applyAlignment="1" applyProtection="1">
      <alignment horizontal="left" wrapText="1"/>
      <protection locked="0"/>
    </xf>
    <xf numFmtId="20" fontId="33" fillId="0" borderId="17" xfId="0" applyFont="1" applyBorder="1" applyAlignment="1" applyProtection="1">
      <alignment horizontal="left" wrapText="1"/>
      <protection locked="0"/>
    </xf>
    <xf numFmtId="0" fontId="20" fillId="3" borderId="60" xfId="0" applyNumberFormat="1" applyFont="1" applyFill="1" applyBorder="1" applyAlignment="1">
      <alignment horizontal="center"/>
    </xf>
    <xf numFmtId="0" fontId="20" fillId="3" borderId="61" xfId="0" applyNumberFormat="1" applyFont="1" applyFill="1" applyBorder="1" applyAlignment="1">
      <alignment horizontal="center"/>
    </xf>
    <xf numFmtId="0" fontId="20" fillId="3" borderId="67" xfId="0" applyNumberFormat="1" applyFont="1" applyFill="1" applyBorder="1" applyAlignment="1">
      <alignment horizontal="center"/>
    </xf>
    <xf numFmtId="0" fontId="20" fillId="3" borderId="70" xfId="0" applyNumberFormat="1" applyFont="1" applyFill="1" applyBorder="1" applyAlignment="1">
      <alignment horizontal="center"/>
    </xf>
    <xf numFmtId="0" fontId="20" fillId="3" borderId="65" xfId="0" applyNumberFormat="1" applyFont="1" applyFill="1" applyBorder="1" applyAlignment="1">
      <alignment horizontal="center"/>
    </xf>
    <xf numFmtId="0" fontId="20" fillId="3" borderId="66" xfId="0" applyNumberFormat="1" applyFont="1" applyFill="1" applyBorder="1" applyAlignment="1">
      <alignment horizontal="center"/>
    </xf>
    <xf numFmtId="20" fontId="22" fillId="3" borderId="57" xfId="0" applyFont="1" applyFill="1" applyBorder="1" applyAlignment="1" applyProtection="1">
      <alignment horizontal="center" vertical="center"/>
      <protection locked="0"/>
    </xf>
    <xf numFmtId="20" fontId="22" fillId="3" borderId="58" xfId="0" applyFont="1" applyFill="1" applyBorder="1" applyAlignment="1" applyProtection="1">
      <alignment horizontal="center" vertical="center"/>
      <protection locked="0"/>
    </xf>
    <xf numFmtId="1" fontId="20" fillId="12" borderId="0" xfId="0" applyNumberFormat="1" applyFont="1" applyFill="1" applyAlignment="1" applyProtection="1">
      <alignment horizontal="center"/>
      <protection locked="0"/>
    </xf>
    <xf numFmtId="1" fontId="20" fillId="3" borderId="65" xfId="0" applyNumberFormat="1" applyFont="1" applyFill="1" applyBorder="1" applyAlignment="1" applyProtection="1">
      <alignment horizontal="center"/>
      <protection locked="0"/>
    </xf>
    <xf numFmtId="20" fontId="10" fillId="6" borderId="16" xfId="0" applyFont="1" applyFill="1" applyBorder="1" applyAlignment="1">
      <alignment horizontal="left" vertical="top" wrapText="1"/>
    </xf>
    <xf numFmtId="20" fontId="10" fillId="6" borderId="12" xfId="0" applyFont="1" applyFill="1" applyBorder="1" applyAlignment="1">
      <alignment horizontal="left" vertical="top"/>
    </xf>
    <xf numFmtId="20" fontId="10" fillId="6" borderId="23" xfId="0" applyFont="1" applyFill="1" applyBorder="1" applyAlignment="1">
      <alignment horizontal="left" vertical="top"/>
    </xf>
    <xf numFmtId="0" fontId="20" fillId="0" borderId="74" xfId="0" applyNumberFormat="1" applyFont="1" applyBorder="1" applyAlignment="1">
      <alignment horizontal="center" wrapText="1"/>
    </xf>
    <xf numFmtId="0" fontId="20" fillId="0" borderId="41" xfId="0" applyNumberFormat="1" applyFont="1" applyBorder="1" applyAlignment="1">
      <alignment horizontal="center" wrapText="1"/>
    </xf>
    <xf numFmtId="0" fontId="20" fillId="0" borderId="75" xfId="0" applyNumberFormat="1" applyFont="1" applyBorder="1" applyAlignment="1">
      <alignment horizontal="center" wrapText="1"/>
    </xf>
    <xf numFmtId="1" fontId="20" fillId="3" borderId="73" xfId="0" applyNumberFormat="1" applyFont="1" applyFill="1" applyBorder="1" applyAlignment="1" applyProtection="1">
      <alignment horizontal="center"/>
      <protection locked="0"/>
    </xf>
    <xf numFmtId="165" fontId="10" fillId="0" borderId="1" xfId="0" applyNumberFormat="1" applyFont="1" applyBorder="1" applyAlignment="1" applyProtection="1">
      <alignment horizontal="left" vertical="center" wrapText="1"/>
      <protection locked="0"/>
    </xf>
    <xf numFmtId="165" fontId="10" fillId="0" borderId="7" xfId="0" applyNumberFormat="1" applyFont="1" applyBorder="1" applyAlignment="1" applyProtection="1">
      <alignment horizontal="left" vertical="center" wrapText="1"/>
      <protection locked="0"/>
    </xf>
    <xf numFmtId="20" fontId="33" fillId="0" borderId="56" xfId="0" applyFont="1" applyBorder="1" applyAlignment="1">
      <alignment horizontal="center" vertical="center"/>
    </xf>
    <xf numFmtId="20" fontId="23" fillId="3" borderId="1" xfId="0" applyFont="1" applyFill="1" applyBorder="1" applyProtection="1">
      <protection locked="0"/>
    </xf>
    <xf numFmtId="14" fontId="23" fillId="3" borderId="1" xfId="0" applyNumberFormat="1" applyFont="1" applyFill="1" applyBorder="1" applyProtection="1">
      <protection locked="0"/>
    </xf>
    <xf numFmtId="20" fontId="6" fillId="0" borderId="0" xfId="0" applyFont="1" applyAlignment="1">
      <alignment horizontal="justify" vertical="top" wrapText="1"/>
    </xf>
    <xf numFmtId="20" fontId="10" fillId="3" borderId="12" xfId="0" applyFont="1" applyFill="1" applyBorder="1" applyAlignment="1">
      <alignment horizontal="left" vertical="top"/>
    </xf>
    <xf numFmtId="20" fontId="10" fillId="0" borderId="12" xfId="0" applyFont="1" applyBorder="1" applyAlignment="1">
      <alignment horizontal="left" vertical="top"/>
    </xf>
    <xf numFmtId="20" fontId="10" fillId="6" borderId="4" xfId="0" applyFont="1" applyFill="1" applyBorder="1"/>
    <xf numFmtId="20" fontId="33" fillId="0" borderId="1" xfId="0" applyFont="1" applyBorder="1"/>
    <xf numFmtId="20" fontId="33" fillId="0" borderId="7" xfId="0" applyFont="1" applyBorder="1"/>
    <xf numFmtId="20" fontId="18" fillId="0" borderId="8" xfId="0" applyFont="1" applyBorder="1" applyAlignment="1" applyProtection="1">
      <alignment wrapText="1"/>
      <protection locked="0"/>
    </xf>
    <xf numFmtId="20" fontId="18" fillId="0" borderId="1" xfId="0" applyFont="1" applyBorder="1" applyAlignment="1" applyProtection="1">
      <alignment wrapText="1"/>
      <protection locked="0"/>
    </xf>
    <xf numFmtId="20" fontId="18" fillId="0" borderId="7" xfId="0" applyFont="1" applyBorder="1" applyAlignment="1" applyProtection="1">
      <alignment wrapText="1"/>
      <protection locked="0"/>
    </xf>
    <xf numFmtId="20" fontId="69" fillId="0" borderId="50" xfId="0" applyFont="1" applyBorder="1" applyAlignment="1">
      <alignment horizontal="center" vertical="top"/>
    </xf>
    <xf numFmtId="1" fontId="0" fillId="0" borderId="27" xfId="0" applyNumberFormat="1" applyBorder="1" applyAlignment="1">
      <alignment horizontal="center"/>
    </xf>
    <xf numFmtId="4" fontId="0" fillId="0" borderId="27" xfId="0" applyNumberFormat="1" applyBorder="1" applyAlignment="1">
      <alignment horizontal="center"/>
    </xf>
    <xf numFmtId="20" fontId="0" fillId="14" borderId="52" xfId="0" applyFill="1" applyBorder="1" applyAlignment="1">
      <alignment horizontal="center"/>
    </xf>
    <xf numFmtId="20" fontId="0" fillId="14" borderId="52" xfId="0" applyFill="1" applyBorder="1" applyAlignment="1">
      <alignment horizontal="left" vertical="top"/>
    </xf>
    <xf numFmtId="167" fontId="0" fillId="0" borderId="52" xfId="0" applyNumberFormat="1" applyBorder="1" applyAlignment="1">
      <alignment horizontal="center"/>
    </xf>
    <xf numFmtId="20" fontId="0" fillId="0" borderId="27" xfId="0" applyBorder="1" applyAlignment="1">
      <alignment horizontal="center"/>
    </xf>
    <xf numFmtId="1" fontId="0" fillId="0" borderId="27" xfId="0" applyNumberFormat="1" applyBorder="1" applyAlignment="1">
      <alignment horizontal="left"/>
    </xf>
    <xf numFmtId="20" fontId="0" fillId="0" borderId="51" xfId="0" applyBorder="1" applyAlignment="1">
      <alignment horizontal="center"/>
    </xf>
    <xf numFmtId="1" fontId="6" fillId="0" borderId="51" xfId="0" quotePrefix="1" applyNumberFormat="1" applyFont="1" applyBorder="1" applyAlignment="1">
      <alignment horizontal="center"/>
    </xf>
    <xf numFmtId="1" fontId="0" fillId="0" borderId="51" xfId="0" applyNumberFormat="1" applyBorder="1" applyAlignment="1">
      <alignment horizontal="center"/>
    </xf>
    <xf numFmtId="20" fontId="60" fillId="0" borderId="47" xfId="0" applyFont="1" applyBorder="1" applyAlignment="1">
      <alignment horizontal="left" vertical="center" wrapText="1"/>
    </xf>
    <xf numFmtId="20" fontId="60" fillId="0" borderId="0" xfId="0" applyFont="1" applyAlignment="1">
      <alignment horizontal="left" vertical="center" wrapText="1"/>
    </xf>
    <xf numFmtId="20" fontId="60" fillId="0" borderId="48" xfId="0" applyFont="1" applyBorder="1" applyAlignment="1">
      <alignment horizontal="left" vertical="center" wrapText="1"/>
    </xf>
    <xf numFmtId="0" fontId="60" fillId="0" borderId="47" xfId="3" applyFont="1" applyBorder="1" applyAlignment="1">
      <alignment horizontal="left" vertical="top" wrapText="1"/>
    </xf>
    <xf numFmtId="0" fontId="60" fillId="0" borderId="0" xfId="3" applyFont="1" applyAlignment="1">
      <alignment horizontal="left" vertical="top" wrapText="1"/>
    </xf>
    <xf numFmtId="0" fontId="66" fillId="0" borderId="47" xfId="3" applyFont="1" applyBorder="1" applyAlignment="1">
      <alignment horizontal="left" vertical="top" wrapText="1"/>
    </xf>
    <xf numFmtId="0" fontId="66" fillId="0" borderId="0" xfId="3" applyFont="1" applyAlignment="1">
      <alignment horizontal="left" vertical="top" wrapText="1"/>
    </xf>
    <xf numFmtId="0" fontId="66" fillId="0" borderId="48" xfId="3" applyFont="1" applyBorder="1" applyAlignment="1">
      <alignment horizontal="left" vertical="top" wrapText="1"/>
    </xf>
    <xf numFmtId="20" fontId="0" fillId="13" borderId="45" xfId="0" applyFill="1" applyBorder="1" applyAlignment="1">
      <alignment horizontal="center"/>
    </xf>
    <xf numFmtId="20" fontId="0" fillId="13" borderId="46" xfId="0" applyFill="1" applyBorder="1" applyAlignment="1">
      <alignment horizontal="center"/>
    </xf>
    <xf numFmtId="0" fontId="62" fillId="0" borderId="44" xfId="3" applyFont="1" applyBorder="1" applyAlignment="1">
      <alignment horizontal="center" vertical="center"/>
    </xf>
    <xf numFmtId="0" fontId="63" fillId="0" borderId="45" xfId="3" applyFont="1" applyBorder="1" applyAlignment="1">
      <alignment horizontal="center"/>
    </xf>
    <xf numFmtId="0" fontId="63" fillId="0" borderId="46" xfId="3" applyFont="1" applyBorder="1" applyAlignment="1">
      <alignment horizontal="center"/>
    </xf>
    <xf numFmtId="1" fontId="0" fillId="0" borderId="49" xfId="0" applyNumberFormat="1" applyBorder="1" applyAlignment="1">
      <alignment horizontal="center"/>
    </xf>
    <xf numFmtId="20" fontId="6" fillId="0" borderId="49" xfId="0" applyFont="1" applyBorder="1" applyAlignment="1">
      <alignment horizontal="center"/>
    </xf>
    <xf numFmtId="20" fontId="0" fillId="0" borderId="49" xfId="0" applyBorder="1" applyAlignment="1">
      <alignment horizontal="center"/>
    </xf>
    <xf numFmtId="20" fontId="6" fillId="0" borderId="49" xfId="0" quotePrefix="1" applyFont="1" applyBorder="1" applyAlignment="1">
      <alignment horizontal="center"/>
    </xf>
    <xf numFmtId="20" fontId="0" fillId="13" borderId="44" xfId="0" applyFill="1" applyBorder="1" applyAlignment="1">
      <alignment horizontal="left"/>
    </xf>
    <xf numFmtId="20" fontId="0" fillId="13" borderId="45" xfId="0" applyFill="1" applyBorder="1" applyAlignment="1">
      <alignment horizontal="left"/>
    </xf>
    <xf numFmtId="4" fontId="0" fillId="0" borderId="51" xfId="0" applyNumberFormat="1" applyBorder="1" applyAlignment="1">
      <alignment horizontal="center"/>
    </xf>
    <xf numFmtId="20" fontId="42" fillId="3" borderId="12" xfId="0" applyFont="1" applyFill="1" applyBorder="1" applyAlignment="1">
      <alignment horizontal="center" vertical="center"/>
    </xf>
    <xf numFmtId="20" fontId="0" fillId="0" borderId="1" xfId="0" applyBorder="1" applyAlignment="1">
      <alignment horizontal="center" vertical="center"/>
    </xf>
    <xf numFmtId="20" fontId="42" fillId="3" borderId="15" xfId="0" applyFont="1" applyFill="1" applyBorder="1" applyAlignment="1">
      <alignment horizontal="center"/>
    </xf>
    <xf numFmtId="20" fontId="0" fillId="0" borderId="3" xfId="0" applyBorder="1" applyAlignment="1">
      <alignment horizontal="center"/>
    </xf>
    <xf numFmtId="4" fontId="36" fillId="3" borderId="15" xfId="0" applyNumberFormat="1" applyFont="1" applyFill="1" applyBorder="1" applyAlignment="1" applyProtection="1">
      <alignment horizontal="right"/>
      <protection locked="0"/>
    </xf>
    <xf numFmtId="20" fontId="0" fillId="0" borderId="3" xfId="0" applyBorder="1" applyAlignment="1">
      <alignment horizontal="right"/>
    </xf>
    <xf numFmtId="4" fontId="36" fillId="3" borderId="15" xfId="0" applyNumberFormat="1" applyFont="1" applyFill="1" applyBorder="1"/>
    <xf numFmtId="20" fontId="0" fillId="0" borderId="3" xfId="0" applyBorder="1"/>
    <xf numFmtId="18" fontId="46" fillId="0" borderId="8" xfId="0" applyNumberFormat="1" applyFont="1" applyBorder="1" applyAlignment="1" applyProtection="1">
      <alignment horizontal="center"/>
      <protection locked="0"/>
    </xf>
    <xf numFmtId="18" fontId="46" fillId="0" borderId="17" xfId="0" applyNumberFormat="1" applyFont="1" applyBorder="1" applyAlignment="1" applyProtection="1">
      <alignment horizontal="center"/>
      <protection locked="0"/>
    </xf>
    <xf numFmtId="169" fontId="50" fillId="0" borderId="8" xfId="0" applyNumberFormat="1" applyFont="1" applyBorder="1" applyAlignment="1" applyProtection="1">
      <alignment horizontal="center"/>
      <protection locked="0"/>
    </xf>
    <xf numFmtId="169" fontId="50" fillId="0" borderId="17" xfId="0" applyNumberFormat="1" applyFont="1" applyBorder="1" applyAlignment="1" applyProtection="1">
      <alignment horizontal="center"/>
      <protection locked="0"/>
    </xf>
    <xf numFmtId="20" fontId="43" fillId="3" borderId="29" xfId="0" applyFont="1" applyFill="1" applyBorder="1" applyAlignment="1" applyProtection="1">
      <alignment horizontal="left" wrapText="1"/>
      <protection locked="0"/>
    </xf>
    <xf numFmtId="20" fontId="43" fillId="3" borderId="30" xfId="0" applyFont="1" applyFill="1" applyBorder="1" applyAlignment="1" applyProtection="1">
      <alignment horizontal="left" wrapText="1"/>
      <protection locked="0"/>
    </xf>
    <xf numFmtId="20" fontId="43" fillId="3" borderId="11" xfId="0" applyFont="1" applyFill="1" applyBorder="1" applyAlignment="1" applyProtection="1">
      <alignment horizontal="left" wrapText="1"/>
      <protection locked="0"/>
    </xf>
    <xf numFmtId="20" fontId="0" fillId="0" borderId="23" xfId="0" applyBorder="1" applyAlignment="1">
      <alignment horizontal="center" vertical="center"/>
    </xf>
    <xf numFmtId="20" fontId="0" fillId="0" borderId="7" xfId="0" applyBorder="1" applyAlignment="1">
      <alignment horizontal="center" vertical="center"/>
    </xf>
    <xf numFmtId="20" fontId="42" fillId="3" borderId="3" xfId="0" applyFont="1" applyFill="1" applyBorder="1" applyAlignment="1">
      <alignment horizontal="center"/>
    </xf>
    <xf numFmtId="164" fontId="42" fillId="3" borderId="16" xfId="0" applyNumberFormat="1" applyFont="1" applyFill="1" applyBorder="1"/>
    <xf numFmtId="20" fontId="46" fillId="0" borderId="12" xfId="0" applyFont="1" applyBorder="1"/>
    <xf numFmtId="20" fontId="0" fillId="0" borderId="12" xfId="0" applyBorder="1"/>
    <xf numFmtId="20" fontId="0" fillId="0" borderId="4" xfId="0" applyBorder="1"/>
    <xf numFmtId="20" fontId="0" fillId="0" borderId="1" xfId="0" applyBorder="1"/>
    <xf numFmtId="20" fontId="0" fillId="0" borderId="17" xfId="0" applyBorder="1" applyAlignment="1">
      <alignment horizontal="center"/>
    </xf>
    <xf numFmtId="20" fontId="20" fillId="0" borderId="6" xfId="0" applyFont="1" applyBorder="1"/>
    <xf numFmtId="20" fontId="32" fillId="0" borderId="8" xfId="0" applyFont="1" applyBorder="1"/>
    <xf numFmtId="169" fontId="46" fillId="0" borderId="8" xfId="0" applyNumberFormat="1" applyFont="1" applyBorder="1" applyAlignment="1" applyProtection="1">
      <alignment horizontal="center"/>
      <protection locked="0"/>
    </xf>
    <xf numFmtId="169" fontId="21" fillId="0" borderId="17" xfId="0" applyNumberFormat="1" applyFont="1" applyBorder="1" applyAlignment="1" applyProtection="1">
      <alignment horizontal="center"/>
      <protection locked="0"/>
    </xf>
    <xf numFmtId="170" fontId="44" fillId="0" borderId="12" xfId="0" applyNumberFormat="1" applyFont="1" applyBorder="1" applyAlignment="1" applyProtection="1">
      <alignment horizontal="center" vertical="center"/>
      <protection locked="0"/>
    </xf>
    <xf numFmtId="170" fontId="0" fillId="0" borderId="1" xfId="0" applyNumberFormat="1" applyBorder="1" applyAlignment="1">
      <alignment horizontal="center" vertical="center"/>
    </xf>
    <xf numFmtId="20" fontId="36" fillId="3" borderId="6" xfId="0" applyFont="1" applyFill="1" applyBorder="1" applyAlignment="1" applyProtection="1">
      <alignment horizontal="right" wrapText="1"/>
      <protection locked="0"/>
    </xf>
    <xf numFmtId="20" fontId="36" fillId="3" borderId="8" xfId="0" applyFont="1" applyFill="1" applyBorder="1" applyAlignment="1" applyProtection="1">
      <alignment horizontal="right" wrapText="1"/>
      <protection locked="0"/>
    </xf>
    <xf numFmtId="20" fontId="36" fillId="3" borderId="6" xfId="0" applyFont="1" applyFill="1" applyBorder="1" applyAlignment="1" applyProtection="1">
      <alignment horizontal="right"/>
      <protection locked="0"/>
    </xf>
    <xf numFmtId="20" fontId="0" fillId="0" borderId="8" xfId="0" applyBorder="1"/>
    <xf numFmtId="20" fontId="36" fillId="8" borderId="14" xfId="0" applyFont="1" applyFill="1" applyBorder="1"/>
    <xf numFmtId="1" fontId="44" fillId="3" borderId="12" xfId="0" applyNumberFormat="1" applyFont="1" applyFill="1" applyBorder="1" applyAlignment="1" applyProtection="1">
      <alignment horizontal="center" vertical="center"/>
      <protection locked="0"/>
    </xf>
    <xf numFmtId="20" fontId="51" fillId="3" borderId="0" xfId="0" applyFont="1" applyFill="1" applyAlignment="1">
      <alignment horizontal="center"/>
    </xf>
    <xf numFmtId="20" fontId="28" fillId="0" borderId="0" xfId="0" applyFont="1"/>
    <xf numFmtId="20" fontId="44" fillId="7" borderId="31" xfId="0" applyFont="1" applyFill="1" applyBorder="1" applyAlignment="1">
      <alignment horizontal="center"/>
    </xf>
    <xf numFmtId="20" fontId="44" fillId="0" borderId="33" xfId="0" applyFont="1" applyBorder="1" applyAlignment="1">
      <alignment horizontal="center"/>
    </xf>
    <xf numFmtId="20" fontId="44" fillId="0" borderId="32" xfId="0" applyFont="1" applyBorder="1" applyAlignment="1">
      <alignment horizontal="center"/>
    </xf>
    <xf numFmtId="20" fontId="44" fillId="7" borderId="33" xfId="0" applyFont="1" applyFill="1" applyBorder="1" applyAlignment="1">
      <alignment horizontal="center"/>
    </xf>
    <xf numFmtId="20" fontId="44" fillId="7" borderId="32" xfId="0" applyFont="1" applyFill="1" applyBorder="1" applyAlignment="1">
      <alignment horizontal="center"/>
    </xf>
    <xf numFmtId="20" fontId="52" fillId="3" borderId="0" xfId="0" applyFont="1" applyFill="1" applyAlignment="1">
      <alignment horizontal="center"/>
    </xf>
    <xf numFmtId="20" fontId="44" fillId="7" borderId="21" xfId="0" applyFont="1" applyFill="1" applyBorder="1" applyAlignment="1">
      <alignment horizontal="center" vertical="center"/>
    </xf>
    <xf numFmtId="20" fontId="44" fillId="0" borderId="34" xfId="0" applyFont="1" applyBorder="1" applyAlignment="1">
      <alignment horizontal="center" vertical="center"/>
    </xf>
    <xf numFmtId="20" fontId="44" fillId="0" borderId="35" xfId="0" applyFont="1" applyBorder="1" applyAlignment="1">
      <alignment horizontal="center" vertical="center"/>
    </xf>
    <xf numFmtId="20" fontId="0" fillId="0" borderId="4" xfId="0" applyBorder="1" applyAlignment="1">
      <alignment vertical="center"/>
    </xf>
    <xf numFmtId="20" fontId="0" fillId="0" borderId="1" xfId="0" applyBorder="1" applyAlignment="1">
      <alignment vertical="center"/>
    </xf>
    <xf numFmtId="20" fontId="0" fillId="0" borderId="7" xfId="0" applyBorder="1" applyAlignment="1">
      <alignment vertical="center"/>
    </xf>
    <xf numFmtId="20" fontId="44" fillId="3" borderId="0" xfId="0" applyFont="1" applyFill="1" applyAlignment="1">
      <alignment horizontal="center"/>
    </xf>
    <xf numFmtId="164" fontId="42" fillId="3" borderId="0" xfId="0" applyNumberFormat="1" applyFont="1" applyFill="1"/>
    <xf numFmtId="20" fontId="46" fillId="0" borderId="0" xfId="0" applyFont="1"/>
    <xf numFmtId="49" fontId="44" fillId="3" borderId="36" xfId="0" applyNumberFormat="1" applyFont="1" applyFill="1" applyBorder="1" applyAlignment="1">
      <alignment horizontal="left"/>
    </xf>
    <xf numFmtId="20" fontId="0" fillId="0" borderId="36" xfId="0" applyBorder="1" applyAlignment="1">
      <alignment horizontal="left"/>
    </xf>
    <xf numFmtId="169" fontId="44" fillId="3" borderId="36" xfId="0" applyNumberFormat="1" applyFont="1" applyFill="1" applyBorder="1" applyAlignment="1" applyProtection="1">
      <alignment horizontal="left"/>
      <protection locked="0"/>
    </xf>
    <xf numFmtId="169" fontId="0" fillId="0" borderId="36" xfId="0" applyNumberFormat="1" applyBorder="1" applyAlignment="1">
      <alignment horizontal="left"/>
    </xf>
    <xf numFmtId="49" fontId="44" fillId="3" borderId="36" xfId="0" applyNumberFormat="1" applyFont="1" applyFill="1" applyBorder="1" applyAlignment="1">
      <alignment horizontal="left" wrapText="1"/>
    </xf>
    <xf numFmtId="49" fontId="36" fillId="0" borderId="36" xfId="0" applyNumberFormat="1" applyFont="1" applyBorder="1" applyAlignment="1">
      <alignment wrapText="1"/>
    </xf>
    <xf numFmtId="20" fontId="41" fillId="8" borderId="6" xfId="0" applyFont="1" applyFill="1" applyBorder="1"/>
    <xf numFmtId="20" fontId="41" fillId="8" borderId="8" xfId="0" applyFont="1" applyFill="1" applyBorder="1"/>
    <xf numFmtId="20" fontId="41" fillId="8" borderId="17" xfId="0" applyFont="1" applyFill="1" applyBorder="1"/>
    <xf numFmtId="20" fontId="41" fillId="8" borderId="23" xfId="0" applyFont="1" applyFill="1" applyBorder="1"/>
    <xf numFmtId="164" fontId="42" fillId="3" borderId="12" xfId="0" applyNumberFormat="1" applyFont="1" applyFill="1" applyBorder="1"/>
    <xf numFmtId="169" fontId="50" fillId="0" borderId="33" xfId="0" applyNumberFormat="1" applyFont="1" applyBorder="1" applyAlignment="1" applyProtection="1">
      <alignment horizontal="center"/>
      <protection locked="0"/>
    </xf>
    <xf numFmtId="169" fontId="50" fillId="0" borderId="32" xfId="0" applyNumberFormat="1" applyFont="1" applyBorder="1" applyAlignment="1" applyProtection="1">
      <alignment horizontal="center"/>
      <protection locked="0"/>
    </xf>
    <xf numFmtId="20" fontId="6" fillId="0" borderId="8" xfId="0" applyFont="1" applyBorder="1" applyAlignment="1">
      <alignment horizontal="right"/>
    </xf>
    <xf numFmtId="20" fontId="20" fillId="3" borderId="0" xfId="0" applyFont="1" applyFill="1" applyAlignment="1">
      <alignment vertical="center" wrapText="1"/>
    </xf>
    <xf numFmtId="20" fontId="21" fillId="0" borderId="0" xfId="0" applyFont="1" applyAlignment="1">
      <alignment wrapText="1"/>
    </xf>
    <xf numFmtId="20" fontId="41" fillId="8" borderId="16" xfId="0" applyFont="1" applyFill="1" applyBorder="1"/>
    <xf numFmtId="20" fontId="37" fillId="8" borderId="12" xfId="0" applyFont="1" applyFill="1" applyBorder="1"/>
    <xf numFmtId="20" fontId="37" fillId="8" borderId="23" xfId="0" applyFont="1" applyFill="1" applyBorder="1"/>
    <xf numFmtId="20" fontId="37" fillId="8" borderId="4" xfId="0" applyFont="1" applyFill="1" applyBorder="1"/>
    <xf numFmtId="20" fontId="37" fillId="8" borderId="1" xfId="0" applyFont="1" applyFill="1" applyBorder="1"/>
    <xf numFmtId="20" fontId="37" fillId="8" borderId="24" xfId="0" applyFont="1" applyFill="1" applyBorder="1"/>
    <xf numFmtId="169" fontId="46" fillId="0" borderId="33" xfId="0" applyNumberFormat="1" applyFont="1" applyBorder="1" applyAlignment="1" applyProtection="1">
      <alignment horizontal="center"/>
      <protection locked="0"/>
    </xf>
    <xf numFmtId="169" fontId="46" fillId="0" borderId="32" xfId="0" applyNumberFormat="1" applyFont="1" applyBorder="1" applyAlignment="1" applyProtection="1">
      <alignment horizontal="center"/>
      <protection locked="0"/>
    </xf>
    <xf numFmtId="0" fontId="36" fillId="0" borderId="14" xfId="0" applyNumberFormat="1" applyFont="1" applyBorder="1" applyAlignment="1" applyProtection="1">
      <alignment horizontal="left" wrapText="1"/>
      <protection locked="0"/>
    </xf>
    <xf numFmtId="20" fontId="0" fillId="0" borderId="3" xfId="0" applyBorder="1" applyAlignment="1">
      <alignment horizontal="left" wrapText="1"/>
    </xf>
    <xf numFmtId="20" fontId="30" fillId="3" borderId="0" xfId="0" applyFont="1" applyFill="1"/>
    <xf numFmtId="167" fontId="48" fillId="5" borderId="0" xfId="0" applyNumberFormat="1" applyFont="1" applyFill="1"/>
    <xf numFmtId="20" fontId="27" fillId="0" borderId="0" xfId="0" applyFont="1" applyAlignment="1">
      <alignment horizontal="left"/>
    </xf>
    <xf numFmtId="20" fontId="23" fillId="0" borderId="0" xfId="0" applyFont="1"/>
    <xf numFmtId="20" fontId="27" fillId="3" borderId="0" xfId="0" applyFont="1" applyFill="1" applyAlignment="1">
      <alignment horizontal="left"/>
    </xf>
    <xf numFmtId="20" fontId="29" fillId="3" borderId="0" xfId="0" applyFont="1" applyFill="1"/>
    <xf numFmtId="20" fontId="27" fillId="3" borderId="0" xfId="0" applyFont="1" applyFill="1" applyAlignment="1">
      <alignment horizontal="left" vertical="top" wrapText="1"/>
    </xf>
    <xf numFmtId="20" fontId="23" fillId="0" borderId="0" xfId="0" applyFont="1" applyAlignment="1">
      <alignment horizontal="left" vertical="top" wrapText="1"/>
    </xf>
    <xf numFmtId="164" fontId="27" fillId="3" borderId="0" xfId="0" applyNumberFormat="1" applyFont="1" applyFill="1" applyAlignment="1">
      <alignment horizontal="left"/>
    </xf>
    <xf numFmtId="20" fontId="49" fillId="3" borderId="0" xfId="0" applyFont="1" applyFill="1" applyAlignment="1">
      <alignment horizontal="left"/>
    </xf>
    <xf numFmtId="20" fontId="49" fillId="0" borderId="0" xfId="0" applyFont="1" applyAlignment="1">
      <alignment horizontal="left"/>
    </xf>
    <xf numFmtId="20" fontId="42" fillId="0" borderId="31" xfId="0" applyFont="1" applyBorder="1" applyAlignment="1">
      <alignment horizontal="center"/>
    </xf>
    <xf numFmtId="20" fontId="42" fillId="0" borderId="32" xfId="0" applyFont="1" applyBorder="1" applyAlignment="1">
      <alignment horizontal="center"/>
    </xf>
    <xf numFmtId="20" fontId="20" fillId="11" borderId="6" xfId="0" applyFont="1" applyFill="1" applyBorder="1" applyAlignment="1">
      <alignment horizontal="center"/>
    </xf>
    <xf numFmtId="20" fontId="20" fillId="11" borderId="8" xfId="0" applyFont="1" applyFill="1" applyBorder="1" applyAlignment="1">
      <alignment horizontal="center"/>
    </xf>
    <xf numFmtId="20" fontId="20" fillId="11" borderId="17" xfId="0" applyFont="1" applyFill="1" applyBorder="1" applyAlignment="1">
      <alignment horizontal="center"/>
    </xf>
    <xf numFmtId="20" fontId="20" fillId="3" borderId="31" xfId="0" applyFont="1" applyFill="1" applyBorder="1" applyAlignment="1">
      <alignment horizontal="center"/>
    </xf>
    <xf numFmtId="20" fontId="20" fillId="3" borderId="33" xfId="0" applyFont="1" applyFill="1" applyBorder="1" applyAlignment="1">
      <alignment horizontal="center"/>
    </xf>
    <xf numFmtId="20" fontId="20" fillId="3" borderId="32" xfId="0" applyFont="1" applyFill="1" applyBorder="1" applyAlignment="1">
      <alignment horizontal="center"/>
    </xf>
    <xf numFmtId="20" fontId="41" fillId="7" borderId="31" xfId="0" applyFont="1" applyFill="1" applyBorder="1"/>
    <xf numFmtId="20" fontId="41" fillId="7" borderId="32" xfId="0" applyFont="1" applyFill="1" applyBorder="1"/>
    <xf numFmtId="20" fontId="22" fillId="3" borderId="16" xfId="0" applyFont="1" applyFill="1" applyBorder="1" applyAlignment="1">
      <alignment vertical="center" wrapText="1"/>
    </xf>
    <xf numFmtId="20" fontId="22" fillId="3" borderId="12" xfId="0" applyFont="1" applyFill="1" applyBorder="1" applyAlignment="1">
      <alignment vertical="center" wrapText="1"/>
    </xf>
    <xf numFmtId="20" fontId="22" fillId="3" borderId="23" xfId="0" applyFont="1" applyFill="1" applyBorder="1" applyAlignment="1">
      <alignment vertical="center" wrapText="1"/>
    </xf>
    <xf numFmtId="20" fontId="22" fillId="3" borderId="18" xfId="0" applyFont="1" applyFill="1" applyBorder="1" applyAlignment="1">
      <alignment vertical="center" wrapText="1"/>
    </xf>
    <xf numFmtId="20" fontId="22" fillId="3" borderId="0" xfId="0" applyFont="1" applyFill="1" applyAlignment="1">
      <alignment vertical="center" wrapText="1"/>
    </xf>
    <xf numFmtId="20" fontId="22" fillId="3" borderId="24" xfId="0" applyFont="1" applyFill="1" applyBorder="1" applyAlignment="1">
      <alignment vertical="center" wrapText="1"/>
    </xf>
    <xf numFmtId="20" fontId="22" fillId="3" borderId="19" xfId="0" applyFont="1" applyFill="1" applyBorder="1" applyAlignment="1">
      <alignment vertical="center" wrapText="1"/>
    </xf>
    <xf numFmtId="20" fontId="22" fillId="3" borderId="39" xfId="0" applyFont="1" applyFill="1" applyBorder="1" applyAlignment="1">
      <alignment vertical="center" wrapText="1"/>
    </xf>
    <xf numFmtId="20" fontId="22" fillId="3" borderId="26" xfId="0" applyFont="1" applyFill="1" applyBorder="1" applyAlignment="1">
      <alignment vertical="center" wrapText="1"/>
    </xf>
    <xf numFmtId="20" fontId="20" fillId="11" borderId="6" xfId="0" applyFont="1" applyFill="1" applyBorder="1" applyAlignment="1">
      <alignment horizontal="left"/>
    </xf>
    <xf numFmtId="20" fontId="20" fillId="11" borderId="8" xfId="0" applyFont="1" applyFill="1" applyBorder="1" applyAlignment="1">
      <alignment horizontal="left"/>
    </xf>
    <xf numFmtId="20" fontId="20" fillId="11" borderId="17" xfId="0" applyFont="1" applyFill="1" applyBorder="1" applyAlignment="1">
      <alignment horizontal="left"/>
    </xf>
    <xf numFmtId="20" fontId="20" fillId="3" borderId="40" xfId="0" applyFont="1" applyFill="1" applyBorder="1" applyAlignment="1">
      <alignment horizontal="center"/>
    </xf>
    <xf numFmtId="20" fontId="20" fillId="3" borderId="38" xfId="0" applyFont="1" applyFill="1" applyBorder="1" applyAlignment="1">
      <alignment horizontal="center"/>
    </xf>
    <xf numFmtId="169" fontId="44" fillId="3" borderId="37" xfId="0" applyNumberFormat="1" applyFont="1" applyFill="1" applyBorder="1" applyAlignment="1" applyProtection="1">
      <alignment horizontal="left"/>
      <protection locked="0"/>
    </xf>
    <xf numFmtId="20" fontId="0" fillId="11" borderId="8" xfId="0" applyFill="1" applyBorder="1" applyAlignment="1">
      <alignment horizontal="left"/>
    </xf>
    <xf numFmtId="20" fontId="0" fillId="11" borderId="17" xfId="0" applyFill="1" applyBorder="1" applyAlignment="1">
      <alignment horizontal="left"/>
    </xf>
    <xf numFmtId="20" fontId="0" fillId="11" borderId="8" xfId="0" applyFill="1" applyBorder="1"/>
    <xf numFmtId="20" fontId="0" fillId="11" borderId="17" xfId="0" applyFill="1" applyBorder="1"/>
    <xf numFmtId="20" fontId="23" fillId="0" borderId="12" xfId="0" applyFont="1" applyBorder="1" applyAlignment="1">
      <alignment vertical="center" wrapText="1"/>
    </xf>
    <xf numFmtId="20" fontId="23" fillId="0" borderId="23" xfId="0" applyFont="1" applyBorder="1" applyAlignment="1">
      <alignment vertical="center" wrapText="1"/>
    </xf>
    <xf numFmtId="20" fontId="23" fillId="0" borderId="18" xfId="0" applyFont="1" applyBorder="1" applyAlignment="1">
      <alignment vertical="center" wrapText="1"/>
    </xf>
    <xf numFmtId="20" fontId="23" fillId="0" borderId="0" xfId="0" applyFont="1" applyAlignment="1">
      <alignment vertical="center" wrapText="1"/>
    </xf>
    <xf numFmtId="20" fontId="23" fillId="0" borderId="24" xfId="0" applyFont="1" applyBorder="1" applyAlignment="1">
      <alignment vertical="center" wrapText="1"/>
    </xf>
    <xf numFmtId="20" fontId="23" fillId="0" borderId="19" xfId="0" applyFont="1" applyBorder="1" applyAlignment="1">
      <alignment vertical="center" wrapText="1"/>
    </xf>
    <xf numFmtId="20" fontId="23" fillId="0" borderId="39" xfId="0" applyFont="1" applyBorder="1" applyAlignment="1">
      <alignment vertical="center" wrapText="1"/>
    </xf>
    <xf numFmtId="20" fontId="23" fillId="0" borderId="26" xfId="0" applyFont="1" applyBorder="1" applyAlignment="1">
      <alignment vertical="center" wrapText="1"/>
    </xf>
    <xf numFmtId="20" fontId="42" fillId="3" borderId="23" xfId="0" applyFont="1" applyFill="1" applyBorder="1" applyAlignment="1">
      <alignment horizontal="center" vertical="center"/>
    </xf>
    <xf numFmtId="20" fontId="42" fillId="3" borderId="1" xfId="0" applyFont="1" applyFill="1" applyBorder="1" applyAlignment="1">
      <alignment horizontal="center" vertical="center"/>
    </xf>
    <xf numFmtId="20" fontId="42" fillId="3" borderId="7" xfId="0" applyFont="1" applyFill="1" applyBorder="1" applyAlignment="1">
      <alignment horizontal="center" vertical="center"/>
    </xf>
    <xf numFmtId="20" fontId="21" fillId="0" borderId="33" xfId="0" applyFont="1" applyBorder="1" applyAlignment="1">
      <alignment horizontal="center"/>
    </xf>
    <xf numFmtId="20" fontId="21" fillId="0" borderId="32" xfId="0" applyFont="1" applyBorder="1" applyAlignment="1">
      <alignment horizontal="center"/>
    </xf>
    <xf numFmtId="20" fontId="0" fillId="0" borderId="33" xfId="0" applyBorder="1" applyAlignment="1">
      <alignment horizontal="center"/>
    </xf>
    <xf numFmtId="20" fontId="0" fillId="0" borderId="40" xfId="0" applyBorder="1" applyAlignment="1">
      <alignment horizontal="center"/>
    </xf>
    <xf numFmtId="49" fontId="36" fillId="0" borderId="36" xfId="0" applyNumberFormat="1" applyFont="1" applyBorder="1"/>
    <xf numFmtId="169" fontId="44" fillId="3" borderId="41" xfId="0" applyNumberFormat="1" applyFont="1" applyFill="1" applyBorder="1" applyAlignment="1" applyProtection="1">
      <alignment horizontal="left"/>
      <protection locked="0"/>
    </xf>
    <xf numFmtId="20" fontId="0" fillId="0" borderId="41" xfId="0" applyBorder="1"/>
  </cellXfs>
  <cellStyles count="4">
    <cellStyle name="Currency" xfId="1" builtinId="4"/>
    <cellStyle name="Hyperlink" xfId="2" builtinId="8"/>
    <cellStyle name="Normal" xfId="0" builtinId="0"/>
    <cellStyle name="Normal 2" xfId="3" xr:uid="{AC488849-E920-40E4-B1F4-C68D10FF9B88}"/>
  </cellStyles>
  <dxfs count="83">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53"/>
      </font>
    </dxf>
    <dxf>
      <font>
        <b/>
        <i val="0"/>
        <condense val="0"/>
        <extend val="0"/>
        <color indexed="53"/>
      </font>
    </dxf>
    <dxf>
      <font>
        <b/>
        <i val="0"/>
        <condense val="0"/>
        <extend val="0"/>
        <color indexed="10"/>
      </font>
    </dxf>
    <dxf>
      <font>
        <b/>
        <i val="0"/>
        <condense val="0"/>
        <extend val="0"/>
        <color indexed="10"/>
      </font>
    </dxf>
    <dxf>
      <font>
        <b/>
        <i val="0"/>
        <condense val="0"/>
        <extend val="0"/>
        <color indexed="53"/>
      </font>
    </dxf>
    <dxf>
      <font>
        <b/>
        <i val="0"/>
        <condense val="0"/>
        <extend val="0"/>
        <color indexed="53"/>
      </font>
    </dxf>
    <dxf>
      <font>
        <b/>
        <i val="0"/>
        <condense val="0"/>
        <extend val="0"/>
        <color indexed="53"/>
      </font>
    </dxf>
    <dxf>
      <font>
        <b/>
        <i val="0"/>
        <condense val="0"/>
        <extend val="0"/>
        <color indexed="53"/>
      </font>
    </dxf>
    <dxf>
      <font>
        <b/>
        <i val="0"/>
        <condense val="0"/>
        <extend val="0"/>
        <color indexed="53"/>
      </font>
    </dxf>
    <dxf>
      <font>
        <b/>
        <i val="0"/>
        <condense val="0"/>
        <extend val="0"/>
        <color indexed="10"/>
      </font>
    </dxf>
    <dxf>
      <font>
        <b/>
        <i val="0"/>
        <condense val="0"/>
        <extend val="0"/>
        <color indexed="53"/>
      </font>
    </dxf>
    <dxf>
      <font>
        <b/>
        <i val="0"/>
        <condense val="0"/>
        <extend val="0"/>
        <color indexed="53"/>
      </font>
    </dxf>
    <dxf>
      <font>
        <b/>
        <i val="0"/>
        <condense val="0"/>
        <extend val="0"/>
        <color indexed="10"/>
      </font>
    </dxf>
    <dxf>
      <font>
        <b/>
        <i val="0"/>
        <condense val="0"/>
        <extend val="0"/>
        <color indexed="10"/>
      </font>
    </dxf>
    <dxf>
      <font>
        <b/>
        <i val="0"/>
        <condense val="0"/>
        <extend val="0"/>
        <color indexed="10"/>
      </font>
    </dxf>
    <dxf>
      <font>
        <b/>
        <i val="0"/>
        <condense val="0"/>
        <extend val="0"/>
        <color indexed="53"/>
      </font>
    </dxf>
    <dxf>
      <font>
        <b/>
        <i val="0"/>
        <condense val="0"/>
        <extend val="0"/>
        <color indexed="53"/>
      </font>
    </dxf>
    <dxf>
      <font>
        <b/>
        <i val="0"/>
        <condense val="0"/>
        <extend val="0"/>
        <color indexed="53"/>
      </font>
    </dxf>
    <dxf>
      <font>
        <b/>
        <i val="0"/>
        <condense val="0"/>
        <extend val="0"/>
        <color indexed="53"/>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53"/>
      </font>
    </dxf>
    <dxf>
      <font>
        <b/>
        <i val="0"/>
        <condense val="0"/>
        <extend val="0"/>
        <color indexed="10"/>
      </font>
    </dxf>
    <dxf>
      <font>
        <b/>
        <i val="0"/>
        <condense val="0"/>
        <extend val="0"/>
        <color indexed="53"/>
      </font>
    </dxf>
    <dxf>
      <font>
        <b/>
        <i val="0"/>
        <condense val="0"/>
        <extend val="0"/>
        <color indexed="53"/>
      </font>
    </dxf>
    <dxf>
      <font>
        <b/>
        <i val="0"/>
        <condense val="0"/>
        <extend val="0"/>
        <color indexed="10"/>
      </font>
    </dxf>
    <dxf>
      <font>
        <b/>
        <i val="0"/>
        <condense val="0"/>
        <extend val="0"/>
        <color indexed="10"/>
      </font>
    </dxf>
    <dxf>
      <font>
        <b/>
        <i val="0"/>
        <condense val="0"/>
        <extend val="0"/>
        <color indexed="53"/>
      </font>
    </dxf>
    <dxf>
      <font>
        <b/>
        <i val="0"/>
        <condense val="0"/>
        <extend val="0"/>
        <color indexed="53"/>
      </font>
    </dxf>
    <dxf>
      <font>
        <b/>
        <i val="0"/>
        <condense val="0"/>
        <extend val="0"/>
        <color indexed="53"/>
      </font>
    </dxf>
    <dxf>
      <font>
        <b/>
        <i val="0"/>
        <condense val="0"/>
        <extend val="0"/>
        <color indexed="53"/>
      </font>
    </dxf>
    <dxf>
      <font>
        <b/>
        <i val="0"/>
        <condense val="0"/>
        <extend val="0"/>
        <color indexed="10"/>
      </font>
    </dxf>
    <dxf>
      <font>
        <b/>
        <i val="0"/>
        <condense val="0"/>
        <extend val="0"/>
        <color indexed="53"/>
      </font>
    </dxf>
    <dxf>
      <font>
        <b/>
        <i val="0"/>
        <condense val="0"/>
        <extend val="0"/>
        <color indexed="53"/>
      </font>
    </dxf>
    <dxf>
      <font>
        <b/>
        <i val="0"/>
        <condense val="0"/>
        <extend val="0"/>
        <color indexed="10"/>
      </font>
    </dxf>
    <dxf>
      <font>
        <b/>
        <i val="0"/>
        <condense val="0"/>
        <extend val="0"/>
        <color indexed="10"/>
      </font>
    </dxf>
    <dxf>
      <font>
        <b/>
        <i val="0"/>
        <condense val="0"/>
        <extend val="0"/>
        <color indexed="10"/>
      </font>
    </dxf>
    <dxf>
      <font>
        <b/>
        <i val="0"/>
        <condense val="0"/>
        <extend val="0"/>
        <color indexed="53"/>
      </font>
    </dxf>
    <dxf>
      <font>
        <b/>
        <i val="0"/>
        <condense val="0"/>
        <extend val="0"/>
        <color indexed="53"/>
      </font>
    </dxf>
    <dxf>
      <font>
        <b/>
        <i val="0"/>
        <condense val="0"/>
        <extend val="0"/>
        <color indexed="53"/>
      </font>
    </dxf>
    <dxf>
      <font>
        <b/>
        <i val="0"/>
        <condense val="0"/>
        <extend val="0"/>
        <color indexed="53"/>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53"/>
      </font>
    </dxf>
    <dxf>
      <font>
        <b/>
        <i val="0"/>
        <condense val="0"/>
        <extend val="0"/>
        <color indexed="53"/>
      </font>
    </dxf>
    <dxf>
      <font>
        <b/>
        <i val="0"/>
        <condense val="0"/>
        <extend val="0"/>
        <color indexed="53"/>
      </font>
    </dxf>
    <dxf>
      <font>
        <b/>
        <i val="0"/>
        <condense val="0"/>
        <extend val="0"/>
        <color indexed="10"/>
      </font>
    </dxf>
    <dxf>
      <font>
        <b/>
        <i val="0"/>
        <condense val="0"/>
        <extend val="0"/>
        <color indexed="53"/>
      </font>
    </dxf>
    <dxf>
      <font>
        <b/>
        <i val="0"/>
        <condense val="0"/>
        <extend val="0"/>
        <color indexed="10"/>
      </font>
    </dxf>
    <dxf>
      <font>
        <b/>
        <i val="0"/>
        <condense val="0"/>
        <extend val="0"/>
        <color indexed="10"/>
      </font>
    </dxf>
    <dxf>
      <font>
        <b/>
        <i val="0"/>
        <condense val="0"/>
        <extend val="0"/>
        <color indexed="53"/>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53"/>
      </font>
    </dxf>
    <dxf>
      <font>
        <b/>
        <i val="0"/>
        <condense val="0"/>
        <extend val="0"/>
        <color indexed="53"/>
      </font>
    </dxf>
    <dxf>
      <font>
        <b/>
        <i val="0"/>
        <condense val="0"/>
        <extend val="0"/>
        <color indexed="53"/>
      </font>
    </dxf>
    <dxf>
      <font>
        <b/>
        <i val="0"/>
        <condense val="0"/>
        <extend val="0"/>
        <color indexed="10"/>
      </font>
    </dxf>
    <dxf>
      <font>
        <b/>
        <i val="0"/>
        <condense val="0"/>
        <extend val="0"/>
        <color indexed="53"/>
      </font>
    </dxf>
    <dxf>
      <font>
        <b/>
        <i val="0"/>
        <condense val="0"/>
        <extend val="0"/>
        <color indexed="10"/>
      </font>
    </dxf>
    <dxf>
      <font>
        <b/>
        <i val="0"/>
        <condense val="0"/>
        <extend val="0"/>
        <color indexed="10"/>
      </font>
    </dxf>
    <dxf>
      <font>
        <b/>
        <i val="0"/>
        <condense val="0"/>
        <extend val="0"/>
        <color indexed="53"/>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53"/>
      </font>
    </dxf>
    <dxf>
      <font>
        <b/>
        <i val="0"/>
        <condense val="0"/>
        <extend val="0"/>
        <color indexed="10"/>
      </font>
    </dxf>
    <dxf>
      <font>
        <b/>
        <i val="0"/>
        <condense val="0"/>
        <extend val="0"/>
        <color indexed="5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2</xdr:col>
      <xdr:colOff>387350</xdr:colOff>
      <xdr:row>4</xdr:row>
      <xdr:rowOff>0</xdr:rowOff>
    </xdr:to>
    <xdr:pic>
      <xdr:nvPicPr>
        <xdr:cNvPr id="1065" name="Picture 3">
          <a:extLst>
            <a:ext uri="{FF2B5EF4-FFF2-40B4-BE49-F238E27FC236}">
              <a16:creationId xmlns:a16="http://schemas.microsoft.com/office/drawing/2014/main" id="{659B54D3-C33C-4DA4-5BF0-A5B7CF69BF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0"/>
          <a:ext cx="27336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jon_griffin_deq_nc_gov/Documents/Microsoft%20Teams%20Chat%20Files/NCFS%20Procurement%20Card%20Reconciliation.xlsx" TargetMode="External"/><Relationship Id="rId1" Type="http://schemas.openxmlformats.org/officeDocument/2006/relationships/externalLinkPath" Target="https://ncconnect-my.sharepoint.com/personal/jon_griffin_deq_nc_gov/Documents/Microsoft%20Teams%20Chat%20Files/NCFS%20Procurement%20Card%20Reconcili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CARD"/>
      <sheetName val="Instructions"/>
      <sheetName val="Division list"/>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7A87A-3FB1-430C-8391-6F33A58E659E}">
  <dimension ref="A1:D27"/>
  <sheetViews>
    <sheetView tabSelected="1" workbookViewId="0">
      <selection activeCell="K33" sqref="K33"/>
    </sheetView>
  </sheetViews>
  <sheetFormatPr defaultRowHeight="13.2" x14ac:dyDescent="0.25"/>
  <cols>
    <col min="3" max="3" width="15.88671875" customWidth="1"/>
  </cols>
  <sheetData>
    <row r="1" spans="1:4" x14ac:dyDescent="0.25">
      <c r="A1" s="88" t="s">
        <v>135</v>
      </c>
      <c r="D1" s="218" t="s">
        <v>33</v>
      </c>
    </row>
    <row r="2" spans="1:4" x14ac:dyDescent="0.25">
      <c r="A2" s="88" t="s">
        <v>136</v>
      </c>
      <c r="D2" s="218" t="s">
        <v>137</v>
      </c>
    </row>
    <row r="5" spans="1:4" x14ac:dyDescent="0.25">
      <c r="A5" s="88" t="s">
        <v>138</v>
      </c>
      <c r="D5" s="218" t="s">
        <v>29</v>
      </c>
    </row>
    <row r="6" spans="1:4" x14ac:dyDescent="0.25">
      <c r="A6" s="88" t="s">
        <v>139</v>
      </c>
      <c r="D6" s="218" t="s">
        <v>29</v>
      </c>
    </row>
    <row r="7" spans="1:4" x14ac:dyDescent="0.25">
      <c r="A7" s="88" t="s">
        <v>140</v>
      </c>
      <c r="D7" s="218" t="s">
        <v>29</v>
      </c>
    </row>
    <row r="9" spans="1:4" x14ac:dyDescent="0.25">
      <c r="A9" s="88" t="s">
        <v>141</v>
      </c>
      <c r="D9" s="218" t="s">
        <v>144</v>
      </c>
    </row>
    <row r="10" spans="1:4" x14ac:dyDescent="0.25">
      <c r="A10" s="88" t="s">
        <v>142</v>
      </c>
      <c r="D10" s="218" t="s">
        <v>144</v>
      </c>
    </row>
    <row r="11" spans="1:4" x14ac:dyDescent="0.25">
      <c r="A11" s="88" t="s">
        <v>143</v>
      </c>
      <c r="D11" s="218" t="s">
        <v>144</v>
      </c>
    </row>
    <row r="13" spans="1:4" x14ac:dyDescent="0.25">
      <c r="A13" s="88" t="s">
        <v>145</v>
      </c>
      <c r="D13" s="218" t="s">
        <v>148</v>
      </c>
    </row>
    <row r="14" spans="1:4" x14ac:dyDescent="0.25">
      <c r="A14" s="88" t="s">
        <v>146</v>
      </c>
      <c r="D14" s="218" t="s">
        <v>147</v>
      </c>
    </row>
    <row r="16" spans="1:4" x14ac:dyDescent="0.25">
      <c r="A16" s="88" t="s">
        <v>149</v>
      </c>
      <c r="D16" s="218" t="s">
        <v>150</v>
      </c>
    </row>
    <row r="17" spans="1:4" x14ac:dyDescent="0.25">
      <c r="A17" s="88" t="s">
        <v>151</v>
      </c>
      <c r="D17" s="218" t="s">
        <v>152</v>
      </c>
    </row>
    <row r="18" spans="1:4" x14ac:dyDescent="0.25">
      <c r="A18" s="88" t="s">
        <v>153</v>
      </c>
      <c r="D18" s="218" t="s">
        <v>154</v>
      </c>
    </row>
    <row r="20" spans="1:4" x14ac:dyDescent="0.25">
      <c r="A20" s="88" t="s">
        <v>145</v>
      </c>
      <c r="D20" s="218" t="s">
        <v>148</v>
      </c>
    </row>
    <row r="21" spans="1:4" x14ac:dyDescent="0.25">
      <c r="A21" s="88" t="s">
        <v>146</v>
      </c>
      <c r="D21" s="218" t="s">
        <v>147</v>
      </c>
    </row>
    <row r="23" spans="1:4" x14ac:dyDescent="0.25">
      <c r="A23" s="88" t="s">
        <v>155</v>
      </c>
      <c r="D23" s="218" t="s">
        <v>156</v>
      </c>
    </row>
    <row r="24" spans="1:4" x14ac:dyDescent="0.25">
      <c r="A24" s="88" t="s">
        <v>157</v>
      </c>
      <c r="D24" s="218" t="s">
        <v>158</v>
      </c>
    </row>
    <row r="25" spans="1:4" x14ac:dyDescent="0.25">
      <c r="A25" s="88" t="s">
        <v>169</v>
      </c>
    </row>
    <row r="27" spans="1:4" x14ac:dyDescent="0.25">
      <c r="A27" s="88" t="s">
        <v>170</v>
      </c>
      <c r="D27" s="218"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57"/>
  <sheetViews>
    <sheetView showGridLines="0" topLeftCell="A17" zoomScale="70" zoomScaleNormal="70" zoomScaleSheetLayoutView="70" workbookViewId="0">
      <selection activeCell="I19" sqref="I19:M19"/>
    </sheetView>
  </sheetViews>
  <sheetFormatPr defaultColWidth="8.88671875" defaultRowHeight="13.2" x14ac:dyDescent="0.25"/>
  <cols>
    <col min="1" max="1" width="13.88671875" style="3" bestFit="1" customWidth="1"/>
    <col min="2" max="2" width="24.6640625" style="3" bestFit="1" customWidth="1"/>
    <col min="3" max="3" width="6.5546875" style="3" customWidth="1"/>
    <col min="4" max="4" width="21.88671875" style="3" customWidth="1"/>
    <col min="5" max="5" width="9.6640625" style="3" customWidth="1"/>
    <col min="6" max="6" width="14.5546875" style="3" customWidth="1"/>
    <col min="7" max="7" width="9" style="3" customWidth="1"/>
    <col min="8" max="8" width="13.6640625" style="3" customWidth="1"/>
    <col min="9" max="9" width="0.44140625" style="3" customWidth="1"/>
    <col min="10" max="10" width="18.5546875" style="3" bestFit="1" customWidth="1"/>
    <col min="11" max="11" width="23.44140625" style="3" bestFit="1" customWidth="1"/>
    <col min="12" max="12" width="10.33203125" style="3" customWidth="1"/>
    <col min="13" max="13" width="13.109375" style="3" customWidth="1"/>
    <col min="14" max="16384" width="8.88671875" style="3"/>
  </cols>
  <sheetData>
    <row r="1" spans="1:15" ht="22.5" customHeight="1" x14ac:dyDescent="0.4">
      <c r="A1" s="5"/>
      <c r="D1" s="241" t="s">
        <v>43</v>
      </c>
      <c r="E1" s="241"/>
      <c r="F1" s="241"/>
      <c r="G1" s="241"/>
      <c r="H1" s="241"/>
      <c r="I1" s="241"/>
      <c r="J1" s="241"/>
      <c r="K1" s="219"/>
      <c r="L1" s="219"/>
      <c r="M1" s="219"/>
      <c r="N1" s="5"/>
      <c r="O1" s="5"/>
    </row>
    <row r="2" spans="1:15" ht="18.75" customHeight="1" x14ac:dyDescent="0.25">
      <c r="A2" s="5"/>
      <c r="D2" s="277" t="s">
        <v>1</v>
      </c>
      <c r="E2" s="278"/>
      <c r="F2" s="278"/>
      <c r="G2" s="278"/>
      <c r="H2" s="278"/>
      <c r="I2" s="278"/>
      <c r="J2" s="278"/>
      <c r="K2" s="278"/>
      <c r="L2" s="278"/>
      <c r="M2" s="8"/>
      <c r="N2" s="5"/>
      <c r="O2" s="5"/>
    </row>
    <row r="3" spans="1:15" ht="18" customHeight="1" x14ac:dyDescent="0.25">
      <c r="B3" s="1"/>
      <c r="C3" s="1"/>
      <c r="D3" s="289"/>
      <c r="E3" s="290"/>
      <c r="F3" s="290"/>
      <c r="G3" s="290"/>
      <c r="H3" s="290"/>
      <c r="I3" s="290"/>
      <c r="J3" s="184"/>
      <c r="K3" s="184"/>
      <c r="L3" s="7"/>
      <c r="M3" s="7"/>
      <c r="N3" s="5"/>
      <c r="O3" s="5"/>
    </row>
    <row r="4" spans="1:15" ht="18" customHeight="1" x14ac:dyDescent="0.25">
      <c r="B4" s="1"/>
      <c r="C4" s="1"/>
      <c r="D4" s="183"/>
      <c r="E4" s="184"/>
      <c r="F4" s="184"/>
      <c r="G4" s="184"/>
      <c r="H4" s="184"/>
      <c r="I4" s="184"/>
      <c r="J4" s="184"/>
      <c r="K4" s="184"/>
      <c r="L4" s="7"/>
      <c r="M4" s="7"/>
      <c r="N4" s="5"/>
      <c r="O4" s="5"/>
    </row>
    <row r="5" spans="1:15" ht="6" customHeight="1" thickBot="1" x14ac:dyDescent="0.3">
      <c r="B5" s="1"/>
      <c r="C5" s="1"/>
      <c r="D5" s="9"/>
      <c r="E5" s="8"/>
      <c r="F5" s="284" t="s">
        <v>2</v>
      </c>
      <c r="G5" s="285"/>
      <c r="H5" s="285"/>
      <c r="I5" s="285"/>
      <c r="J5" s="285"/>
      <c r="K5" s="285"/>
      <c r="L5" s="285"/>
      <c r="M5" s="285"/>
      <c r="N5" s="5"/>
      <c r="O5" s="5"/>
    </row>
    <row r="6" spans="1:15" s="10" customFormat="1" ht="21" customHeight="1" x14ac:dyDescent="0.25">
      <c r="A6" s="312" t="s">
        <v>172</v>
      </c>
      <c r="B6" s="21" t="s">
        <v>3</v>
      </c>
      <c r="C6" s="6"/>
      <c r="F6" s="285"/>
      <c r="G6" s="285"/>
      <c r="H6" s="285"/>
      <c r="I6" s="285"/>
      <c r="J6" s="285"/>
      <c r="K6" s="285"/>
      <c r="L6" s="285"/>
      <c r="M6" s="285"/>
      <c r="N6" s="5"/>
      <c r="O6" s="5"/>
    </row>
    <row r="7" spans="1:15" ht="9" customHeight="1" thickBot="1" x14ac:dyDescent="0.3">
      <c r="A7" s="313"/>
      <c r="B7" s="5"/>
      <c r="C7" s="5"/>
      <c r="D7" s="20"/>
      <c r="E7" s="22"/>
      <c r="F7" s="285"/>
      <c r="G7" s="285"/>
      <c r="H7" s="285"/>
      <c r="I7" s="285"/>
      <c r="J7" s="285"/>
      <c r="K7" s="285"/>
      <c r="L7" s="285"/>
      <c r="M7" s="285"/>
      <c r="N7" s="5"/>
      <c r="O7" s="5"/>
    </row>
    <row r="8" spans="1:15" ht="28.5" customHeight="1" thickBot="1" x14ac:dyDescent="0.4">
      <c r="A8" s="26"/>
      <c r="B8" s="294" t="s">
        <v>4</v>
      </c>
      <c r="C8" s="295"/>
      <c r="D8" s="296"/>
      <c r="E8" s="296"/>
      <c r="F8" s="285"/>
      <c r="G8" s="285"/>
      <c r="H8" s="285"/>
      <c r="I8" s="285"/>
      <c r="J8" s="285"/>
      <c r="K8" s="285"/>
      <c r="L8" s="285"/>
      <c r="M8" s="285"/>
      <c r="N8" s="5"/>
      <c r="O8" s="5"/>
    </row>
    <row r="9" spans="1:15" x14ac:dyDescent="0.25">
      <c r="A9" s="5"/>
      <c r="B9" s="5"/>
      <c r="C9" s="5"/>
      <c r="D9" s="20"/>
      <c r="E9" s="22"/>
      <c r="F9" s="285"/>
      <c r="G9" s="285"/>
      <c r="H9" s="285"/>
      <c r="I9" s="285"/>
      <c r="J9" s="285"/>
      <c r="K9" s="285"/>
      <c r="L9" s="285"/>
      <c r="M9" s="285"/>
      <c r="N9" s="5"/>
      <c r="O9" s="5"/>
    </row>
    <row r="10" spans="1:15" ht="28.5" customHeight="1" x14ac:dyDescent="0.35">
      <c r="A10" s="166"/>
      <c r="B10" s="21"/>
      <c r="C10" s="5"/>
      <c r="D10" s="20"/>
      <c r="E10" s="22"/>
      <c r="F10" s="285"/>
      <c r="G10" s="285"/>
      <c r="H10" s="285"/>
      <c r="I10" s="285"/>
      <c r="J10" s="285"/>
      <c r="K10" s="285"/>
      <c r="L10" s="285"/>
      <c r="M10" s="285"/>
      <c r="N10" s="5"/>
      <c r="O10" s="5"/>
    </row>
    <row r="11" spans="1:15" ht="20.399999999999999" x14ac:dyDescent="0.35">
      <c r="A11" s="147"/>
      <c r="B11" s="21"/>
      <c r="C11" s="5"/>
      <c r="D11" s="20"/>
      <c r="E11" s="22"/>
      <c r="F11" s="144"/>
      <c r="G11" s="144"/>
      <c r="H11" s="144"/>
      <c r="I11" s="144"/>
      <c r="J11" s="144"/>
      <c r="K11" s="144"/>
      <c r="L11" s="144"/>
      <c r="M11" s="144"/>
      <c r="N11" s="5"/>
      <c r="O11" s="5"/>
    </row>
    <row r="12" spans="1:15" ht="37.5" customHeight="1" x14ac:dyDescent="0.25">
      <c r="A12" s="316" t="s">
        <v>130</v>
      </c>
      <c r="B12" s="317"/>
      <c r="C12" s="317"/>
      <c r="D12" s="318"/>
      <c r="E12" s="258" t="s">
        <v>5</v>
      </c>
      <c r="F12" s="259"/>
      <c r="G12" s="268"/>
      <c r="H12" s="269"/>
      <c r="I12" s="269"/>
      <c r="J12" s="269"/>
      <c r="K12" s="269"/>
      <c r="L12" s="269"/>
      <c r="M12" s="270"/>
      <c r="N12" s="5"/>
      <c r="O12" s="5"/>
    </row>
    <row r="13" spans="1:15" ht="30" customHeight="1" x14ac:dyDescent="0.3">
      <c r="A13" s="319"/>
      <c r="B13" s="320"/>
      <c r="C13" s="320"/>
      <c r="D13" s="321"/>
      <c r="E13" s="291" t="s">
        <v>6</v>
      </c>
      <c r="F13" s="292"/>
      <c r="G13" s="293"/>
      <c r="H13" s="297"/>
      <c r="I13" s="298"/>
      <c r="J13" s="298"/>
      <c r="K13" s="298"/>
      <c r="L13" s="298"/>
      <c r="M13" s="299"/>
      <c r="N13" s="5"/>
      <c r="O13" s="5"/>
    </row>
    <row r="14" spans="1:15" ht="30" customHeight="1" x14ac:dyDescent="0.3">
      <c r="A14" s="331" t="s">
        <v>7</v>
      </c>
      <c r="B14" s="332"/>
      <c r="C14" s="332"/>
      <c r="D14" s="333"/>
      <c r="E14" s="271" t="s">
        <v>131</v>
      </c>
      <c r="F14" s="272"/>
      <c r="G14" s="334"/>
      <c r="H14" s="335"/>
      <c r="I14" s="335"/>
      <c r="J14" s="335"/>
      <c r="K14" s="335"/>
      <c r="L14" s="335"/>
      <c r="M14" s="336"/>
      <c r="N14" s="5"/>
      <c r="O14" s="5"/>
    </row>
    <row r="15" spans="1:15" ht="30" customHeight="1" x14ac:dyDescent="0.35">
      <c r="A15" s="300"/>
      <c r="B15" s="301"/>
      <c r="C15" s="301"/>
      <c r="D15" s="302"/>
      <c r="E15" s="271" t="s">
        <v>132</v>
      </c>
      <c r="F15" s="272"/>
      <c r="G15" s="272"/>
      <c r="H15" s="272"/>
      <c r="I15" s="266"/>
      <c r="J15" s="266"/>
      <c r="K15" s="266"/>
      <c r="L15" s="266"/>
      <c r="M15" s="267"/>
      <c r="N15" s="5"/>
      <c r="O15" s="5"/>
    </row>
    <row r="16" spans="1:15" ht="30" customHeight="1" x14ac:dyDescent="0.3">
      <c r="A16" s="271" t="s">
        <v>8</v>
      </c>
      <c r="B16" s="272"/>
      <c r="C16" s="272"/>
      <c r="D16" s="273"/>
      <c r="E16" s="271" t="s">
        <v>133</v>
      </c>
      <c r="F16" s="272"/>
      <c r="G16" s="272"/>
      <c r="H16" s="272"/>
      <c r="I16" s="272"/>
      <c r="J16" s="272"/>
      <c r="K16" s="272"/>
      <c r="L16" s="272"/>
      <c r="M16" s="273"/>
      <c r="N16" s="5"/>
      <c r="O16" s="5"/>
    </row>
    <row r="17" spans="1:15" ht="30" customHeight="1" x14ac:dyDescent="0.3">
      <c r="A17" s="286"/>
      <c r="B17" s="287"/>
      <c r="C17" s="287"/>
      <c r="D17" s="288"/>
      <c r="E17" s="214" t="s">
        <v>9</v>
      </c>
      <c r="F17" s="303"/>
      <c r="G17" s="303"/>
      <c r="H17" s="214" t="s">
        <v>10</v>
      </c>
      <c r="I17" s="303"/>
      <c r="J17" s="303"/>
      <c r="K17" s="303"/>
      <c r="L17" s="304"/>
      <c r="M17" s="305"/>
      <c r="N17" s="5"/>
      <c r="O17" s="5"/>
    </row>
    <row r="18" spans="1:15" ht="30" customHeight="1" x14ac:dyDescent="0.3">
      <c r="A18" s="271" t="s">
        <v>11</v>
      </c>
      <c r="B18" s="272"/>
      <c r="C18" s="272"/>
      <c r="D18" s="273"/>
      <c r="E18" s="263" t="s">
        <v>134</v>
      </c>
      <c r="F18" s="264"/>
      <c r="G18" s="264"/>
      <c r="H18" s="264"/>
      <c r="I18" s="264"/>
      <c r="J18" s="264"/>
      <c r="K18" s="264"/>
      <c r="L18" s="264"/>
      <c r="M18" s="265"/>
      <c r="N18" s="5"/>
      <c r="O18" s="5"/>
    </row>
    <row r="19" spans="1:15" ht="30" customHeight="1" x14ac:dyDescent="0.35">
      <c r="A19" s="300"/>
      <c r="B19" s="301"/>
      <c r="C19" s="301"/>
      <c r="D19" s="302"/>
      <c r="E19" s="213" t="s">
        <v>12</v>
      </c>
      <c r="F19" s="323"/>
      <c r="G19" s="323"/>
      <c r="H19" s="215" t="s">
        <v>13</v>
      </c>
      <c r="I19" s="323"/>
      <c r="J19" s="323"/>
      <c r="K19" s="323"/>
      <c r="L19" s="323"/>
      <c r="M19" s="324"/>
      <c r="N19" s="5"/>
      <c r="O19" s="5"/>
    </row>
    <row r="20" spans="1:15" ht="36" customHeight="1" x14ac:dyDescent="0.35">
      <c r="A20" s="28"/>
      <c r="B20" s="165"/>
      <c r="C20" s="35"/>
      <c r="D20" s="35"/>
      <c r="E20" s="35"/>
      <c r="F20" s="35"/>
      <c r="G20" s="35"/>
      <c r="H20" s="35"/>
      <c r="I20" s="35"/>
      <c r="J20" s="35"/>
      <c r="K20" s="35"/>
      <c r="L20" s="35"/>
      <c r="M20" s="35"/>
      <c r="N20" s="5"/>
      <c r="O20" s="5"/>
    </row>
    <row r="21" spans="1:15" ht="90" customHeight="1" x14ac:dyDescent="0.25">
      <c r="A21" s="281" t="s">
        <v>14</v>
      </c>
      <c r="B21" s="328"/>
      <c r="C21" s="328"/>
      <c r="D21" s="328"/>
      <c r="E21" s="27"/>
      <c r="F21" s="281" t="s">
        <v>15</v>
      </c>
      <c r="G21" s="282"/>
      <c r="H21" s="282"/>
      <c r="I21" s="282"/>
      <c r="J21" s="282"/>
      <c r="K21" s="282"/>
      <c r="L21" s="282"/>
      <c r="M21" s="282"/>
      <c r="N21" s="5"/>
      <c r="O21" s="5"/>
    </row>
    <row r="22" spans="1:15" ht="36" customHeight="1" x14ac:dyDescent="0.35">
      <c r="A22" s="326"/>
      <c r="B22" s="326"/>
      <c r="C22" s="326"/>
      <c r="D22" s="23"/>
      <c r="E22" s="5"/>
      <c r="F22" s="326"/>
      <c r="G22" s="326"/>
      <c r="H22" s="326"/>
      <c r="I22" s="327"/>
      <c r="J22" s="327"/>
      <c r="K22" s="327"/>
      <c r="L22" s="326"/>
      <c r="M22" s="5"/>
      <c r="N22" s="15"/>
      <c r="O22" s="5"/>
    </row>
    <row r="23" spans="1:15" s="12" customFormat="1" ht="15" customHeight="1" x14ac:dyDescent="0.25">
      <c r="A23" s="329" t="s">
        <v>16</v>
      </c>
      <c r="B23" s="330"/>
      <c r="C23" s="11"/>
      <c r="D23" s="24" t="s">
        <v>17</v>
      </c>
      <c r="E23" s="11"/>
      <c r="F23" s="25" t="s">
        <v>18</v>
      </c>
      <c r="G23" s="11"/>
      <c r="H23" s="11"/>
      <c r="L23" s="24" t="s">
        <v>17</v>
      </c>
      <c r="M23" s="146"/>
      <c r="N23" s="16"/>
      <c r="O23" s="17"/>
    </row>
    <row r="24" spans="1:15" ht="9.75" customHeight="1" x14ac:dyDescent="0.25">
      <c r="A24" s="13"/>
      <c r="B24" s="7"/>
      <c r="C24" s="7"/>
      <c r="D24" s="7"/>
      <c r="E24" s="7"/>
      <c r="F24" s="7"/>
      <c r="G24" s="7"/>
      <c r="H24" s="7"/>
      <c r="I24" s="7"/>
      <c r="J24" s="7"/>
      <c r="K24" s="7"/>
      <c r="L24" s="5"/>
      <c r="M24" s="5"/>
      <c r="N24" s="5"/>
      <c r="O24" s="5"/>
    </row>
    <row r="25" spans="1:15" ht="33" customHeight="1" x14ac:dyDescent="0.4">
      <c r="A25" s="274" t="s">
        <v>166</v>
      </c>
      <c r="B25" s="274"/>
      <c r="C25" s="274"/>
      <c r="D25" s="274"/>
      <c r="E25" s="274"/>
      <c r="F25" s="274"/>
      <c r="G25" s="274"/>
      <c r="H25" s="274"/>
      <c r="I25" s="274"/>
      <c r="J25" s="240" t="s">
        <v>163</v>
      </c>
      <c r="K25" s="238"/>
      <c r="L25" s="145"/>
      <c r="M25" s="14"/>
      <c r="N25" s="5"/>
      <c r="O25" s="5"/>
    </row>
    <row r="26" spans="1:15" ht="44.25" customHeight="1" thickBot="1" x14ac:dyDescent="0.35">
      <c r="A26" s="28"/>
      <c r="B26" s="28"/>
      <c r="C26" s="28"/>
      <c r="D26" s="28"/>
      <c r="E26" s="28"/>
      <c r="F26" s="28"/>
      <c r="G26" s="28"/>
      <c r="H26" s="28"/>
      <c r="I26" s="28"/>
      <c r="J26" s="239" t="s">
        <v>165</v>
      </c>
      <c r="K26" s="28"/>
      <c r="L26" s="28"/>
      <c r="M26" s="28"/>
      <c r="N26" s="5"/>
      <c r="O26" s="5"/>
    </row>
    <row r="27" spans="1:15" s="169" customFormat="1" ht="24" customHeight="1" thickTop="1" thickBot="1" x14ac:dyDescent="0.3">
      <c r="A27" s="217"/>
      <c r="B27" s="217" t="s">
        <v>19</v>
      </c>
      <c r="C27" s="275" t="s">
        <v>20</v>
      </c>
      <c r="D27" s="325"/>
      <c r="E27" s="275" t="s">
        <v>23</v>
      </c>
      <c r="F27" s="275"/>
      <c r="G27" s="275" t="s">
        <v>21</v>
      </c>
      <c r="H27" s="325"/>
      <c r="I27" s="325"/>
      <c r="J27" s="216" t="s">
        <v>22</v>
      </c>
      <c r="K27" s="216" t="s">
        <v>125</v>
      </c>
      <c r="L27" s="246" t="s">
        <v>126</v>
      </c>
      <c r="M27" s="246"/>
      <c r="N27" s="283" t="s">
        <v>24</v>
      </c>
      <c r="O27" s="283"/>
    </row>
    <row r="28" spans="1:15" ht="24" customHeight="1" thickTop="1" x14ac:dyDescent="0.3">
      <c r="A28" s="220" t="s">
        <v>25</v>
      </c>
      <c r="B28" s="226" t="s">
        <v>26</v>
      </c>
      <c r="C28" s="262">
        <f>'Page 1 - Daily Travel Detail'!J45+'Page 2 - Daily Travel Detail'!J49+'Page 3 - Daily Travel Detail'!J49+'Page 4 - Daily Travel Detail'!J49+'Page 5 - Daily Travel Detail'!J49</f>
        <v>0</v>
      </c>
      <c r="D28" s="262"/>
      <c r="E28" s="276"/>
      <c r="F28" s="276"/>
      <c r="G28" s="247">
        <v>52711000</v>
      </c>
      <c r="H28" s="247"/>
      <c r="I28" s="247"/>
      <c r="J28" s="227"/>
      <c r="K28" s="227"/>
      <c r="L28" s="247"/>
      <c r="M28" s="247"/>
      <c r="N28" s="306"/>
      <c r="O28" s="307"/>
    </row>
    <row r="29" spans="1:15" ht="24" customHeight="1" x14ac:dyDescent="0.3">
      <c r="A29" s="221" t="s">
        <v>25</v>
      </c>
      <c r="B29" s="228" t="s">
        <v>27</v>
      </c>
      <c r="C29" s="256">
        <f>'Page 5 - Daily Travel Detail'!J50</f>
        <v>0</v>
      </c>
      <c r="D29" s="256"/>
      <c r="E29" s="253"/>
      <c r="F29" s="253"/>
      <c r="G29" s="248">
        <v>52714000</v>
      </c>
      <c r="H29" s="248"/>
      <c r="I29" s="248"/>
      <c r="J29" s="229"/>
      <c r="K29" s="229"/>
      <c r="L29" s="248"/>
      <c r="M29" s="248"/>
      <c r="N29" s="260"/>
      <c r="O29" s="261"/>
    </row>
    <row r="30" spans="1:15" ht="24" customHeight="1" x14ac:dyDescent="0.3">
      <c r="A30" s="221" t="s">
        <v>25</v>
      </c>
      <c r="B30" s="228" t="s">
        <v>28</v>
      </c>
      <c r="C30" s="257">
        <f>'Page 1 - Daily Travel Detail'!M9+'Page 1 - Daily Travel Detail'!M16+'Page 1 - Daily Travel Detail'!M23+'Page 1 - Daily Travel Detail'!M30+'Page 1 - Daily Travel Detail'!M37+'Page 2 - Daily Travel Detail'!M13+'Page 2 - Daily Travel Detail'!M34+'Page 2 - Daily Travel Detail'!M41</f>
        <v>0</v>
      </c>
      <c r="D30" s="257"/>
      <c r="E30" s="253"/>
      <c r="F30" s="253"/>
      <c r="G30" s="248" t="s">
        <v>29</v>
      </c>
      <c r="H30" s="248"/>
      <c r="I30" s="248"/>
      <c r="J30" s="229"/>
      <c r="K30" s="229"/>
      <c r="L30" s="248"/>
      <c r="M30" s="248"/>
      <c r="N30" s="260"/>
      <c r="O30" s="261"/>
    </row>
    <row r="31" spans="1:15" ht="24" customHeight="1" x14ac:dyDescent="0.3">
      <c r="A31" s="221" t="s">
        <v>25</v>
      </c>
      <c r="B31" s="228" t="s">
        <v>30</v>
      </c>
      <c r="C31" s="256">
        <f>'Page 1 - Daily Travel Detail'!M10+'Page 1 - Daily Travel Detail'!M17+'Page 1 - Daily Travel Detail'!M24+'Page 1 - Daily Travel Detail'!M31+'Page 1 - Daily Travel Detail'!M38+'Page 2 - Daily Travel Detail'!M14+'Page 2 - Daily Travel Detail'!M21+'Page 2 - Daily Travel Detail'!M28+'Page 2 - Daily Travel Detail'!M35+'Page 2 - Daily Travel Detail'!M42+'Page 3 - Daily Travel Detail'!M14+'Page 3 - Daily Travel Detail'!M21+'Page 3 - Daily Travel Detail'!M28+'Page 3 - Daily Travel Detail'!M35+'Page 3 - Daily Travel Detail'!M42+'Page 2 - Daily Travel Detail'!M41+'Page 2 - Daily Travel Detail'!M34+'Page 2 - Daily Travel Detail'!M27+'Page 2 - Daily Travel Detail'!M13</f>
        <v>0</v>
      </c>
      <c r="D31" s="256"/>
      <c r="E31" s="253"/>
      <c r="F31" s="253"/>
      <c r="G31" s="248" t="s">
        <v>29</v>
      </c>
      <c r="H31" s="248"/>
      <c r="I31" s="248"/>
      <c r="J31" s="229"/>
      <c r="K31" s="229"/>
      <c r="L31" s="248"/>
      <c r="M31" s="248"/>
      <c r="N31" s="260"/>
      <c r="O31" s="261"/>
    </row>
    <row r="32" spans="1:15" ht="24" customHeight="1" x14ac:dyDescent="0.3">
      <c r="A32" s="221" t="s">
        <v>25</v>
      </c>
      <c r="B32" s="228" t="s">
        <v>31</v>
      </c>
      <c r="C32" s="256">
        <f>'Page 1 - Daily Travel Detail'!M11+'Page 1 - Daily Travel Detail'!M18+'Page 1 - Daily Travel Detail'!M25+'Page 1 - Daily Travel Detail'!M32+'Page 1 - Daily Travel Detail'!M39+'Page 2 - Daily Travel Detail'!M15+'Page 2 - Daily Travel Detail'!M22+'Page 2 - Daily Travel Detail'!M29+'Page 2 - Daily Travel Detail'!M36+'Page 2 - Daily Travel Detail'!M43+'Page 3 - Daily Travel Detail'!M15+'Page 3 - Daily Travel Detail'!M22+'Page 3 - Daily Travel Detail'!M29+'Page 3 - Daily Travel Detail'!M36+'Page 3 - Daily Travel Detail'!M43+'Page 4 - Daily Travel Detail'!M15+'Page 4 - Daily Travel Detail'!M22+'Page 4 - Daily Travel Detail'!M29+'Page 4 - Daily Travel Detail'!M36+'Page 4 - Daily Travel Detail'!M43+'Page 5 - Daily Travel Detail'!M15+'Page 5 - Daily Travel Detail'!M22+'Page 5 - Daily Travel Detail'!M29+'Page 5 - Daily Travel Detail'!M36+'Page 5 - Daily Travel Detail'!M43</f>
        <v>0</v>
      </c>
      <c r="D32" s="256"/>
      <c r="E32" s="253"/>
      <c r="F32" s="253"/>
      <c r="G32" s="248" t="s">
        <v>29</v>
      </c>
      <c r="H32" s="248"/>
      <c r="I32" s="248"/>
      <c r="J32" s="229"/>
      <c r="K32" s="229"/>
      <c r="L32" s="248"/>
      <c r="M32" s="248"/>
      <c r="N32" s="260"/>
      <c r="O32" s="261"/>
    </row>
    <row r="33" spans="1:15" ht="24" customHeight="1" x14ac:dyDescent="0.3">
      <c r="A33" s="221" t="s">
        <v>25</v>
      </c>
      <c r="B33" s="228" t="s">
        <v>32</v>
      </c>
      <c r="C33" s="256">
        <f>'Page 1 - Daily Travel Detail'!M45</f>
        <v>0</v>
      </c>
      <c r="D33" s="256"/>
      <c r="E33" s="244"/>
      <c r="F33" s="244"/>
      <c r="G33" s="248" t="s">
        <v>33</v>
      </c>
      <c r="H33" s="248"/>
      <c r="I33" s="248"/>
      <c r="J33" s="229"/>
      <c r="K33" s="229"/>
      <c r="L33" s="248"/>
      <c r="M33" s="248"/>
      <c r="N33" s="260"/>
      <c r="O33" s="261"/>
    </row>
    <row r="34" spans="1:15" ht="24" customHeight="1" x14ac:dyDescent="0.3">
      <c r="A34" s="221" t="s">
        <v>25</v>
      </c>
      <c r="B34" s="228" t="s">
        <v>34</v>
      </c>
      <c r="C34" s="256">
        <f>'Page 5 - Daily Travel Detail'!M50</f>
        <v>0</v>
      </c>
      <c r="D34" s="256"/>
      <c r="E34" s="253"/>
      <c r="F34" s="253"/>
      <c r="G34" s="248">
        <v>52727000</v>
      </c>
      <c r="H34" s="248"/>
      <c r="I34" s="248"/>
      <c r="J34" s="229"/>
      <c r="K34" s="229"/>
      <c r="L34" s="248"/>
      <c r="M34" s="248"/>
      <c r="N34" s="260"/>
      <c r="O34" s="261"/>
    </row>
    <row r="35" spans="1:15" ht="24" customHeight="1" x14ac:dyDescent="0.3">
      <c r="A35" s="221" t="s">
        <v>25</v>
      </c>
      <c r="B35" s="228" t="s">
        <v>35</v>
      </c>
      <c r="C35" s="256">
        <f>'Page 5 - Daily Travel Detail'!M51</f>
        <v>0</v>
      </c>
      <c r="D35" s="256"/>
      <c r="E35" s="253"/>
      <c r="F35" s="253"/>
      <c r="G35" s="260">
        <v>52727000</v>
      </c>
      <c r="H35" s="260"/>
      <c r="I35" s="229"/>
      <c r="J35" s="229"/>
      <c r="K35" s="229"/>
      <c r="L35" s="248"/>
      <c r="M35" s="248"/>
      <c r="N35" s="260"/>
      <c r="O35" s="261"/>
    </row>
    <row r="36" spans="1:15" ht="24" customHeight="1" x14ac:dyDescent="0.3">
      <c r="A36" s="223"/>
      <c r="B36" s="231"/>
      <c r="C36" s="224"/>
      <c r="D36" s="224"/>
      <c r="E36" s="245"/>
      <c r="F36" s="245"/>
      <c r="G36" s="232"/>
      <c r="H36" s="232"/>
      <c r="I36" s="232"/>
      <c r="J36" s="232"/>
      <c r="K36" s="232"/>
      <c r="L36" s="314"/>
      <c r="M36" s="314"/>
      <c r="N36" s="223"/>
      <c r="O36" s="225"/>
    </row>
    <row r="37" spans="1:15" ht="24" customHeight="1" x14ac:dyDescent="0.3">
      <c r="A37" s="222" t="s">
        <v>36</v>
      </c>
      <c r="B37" s="233" t="s">
        <v>26</v>
      </c>
      <c r="C37" s="255">
        <f>'Page 5 - Daily Travel Detail'!K48</f>
        <v>0</v>
      </c>
      <c r="D37" s="255"/>
      <c r="E37" s="254"/>
      <c r="F37" s="254"/>
      <c r="G37" s="279">
        <v>52171200</v>
      </c>
      <c r="H37" s="279"/>
      <c r="I37" s="279"/>
      <c r="J37" s="234"/>
      <c r="K37" s="234"/>
      <c r="L37" s="279"/>
      <c r="M37" s="279"/>
      <c r="N37" s="308"/>
      <c r="O37" s="309"/>
    </row>
    <row r="38" spans="1:15" ht="24" customHeight="1" x14ac:dyDescent="0.3">
      <c r="A38" s="221" t="s">
        <v>36</v>
      </c>
      <c r="B38" s="228" t="s">
        <v>27</v>
      </c>
      <c r="C38" s="256">
        <f>'Page 5 - Daily Travel Detail'!K49</f>
        <v>0</v>
      </c>
      <c r="D38" s="256"/>
      <c r="E38" s="253"/>
      <c r="F38" s="253"/>
      <c r="G38" s="280">
        <v>52715000</v>
      </c>
      <c r="H38" s="280"/>
      <c r="I38" s="280"/>
      <c r="J38" s="229"/>
      <c r="K38" s="229"/>
      <c r="L38" s="248"/>
      <c r="M38" s="248"/>
      <c r="N38" s="260"/>
      <c r="O38" s="261"/>
    </row>
    <row r="39" spans="1:15" ht="24" customHeight="1" x14ac:dyDescent="0.3">
      <c r="A39" s="221" t="s">
        <v>36</v>
      </c>
      <c r="B39" s="228" t="s">
        <v>28</v>
      </c>
      <c r="C39" s="256">
        <f>'Page 1 - Daily Travel Detail'!N9+'Page 1 - Daily Travel Detail'!N16+'Page 1 - Daily Travel Detail'!N23+'Page 1 - Daily Travel Detail'!N30+'Page 1 - Daily Travel Detail'!N37+'Page 2 - Daily Travel Detail'!N13+'Page 2 - Daily Travel Detail'!N20+'Page 2 - Daily Travel Detail'!N27+'Page 2 - Daily Travel Detail'!N34+'Page 2 - Daily Travel Detail'!N41</f>
        <v>0</v>
      </c>
      <c r="D39" s="256"/>
      <c r="E39" s="253"/>
      <c r="F39" s="253"/>
      <c r="G39" s="248">
        <v>52725000</v>
      </c>
      <c r="H39" s="248"/>
      <c r="I39" s="248"/>
      <c r="J39" s="229"/>
      <c r="K39" s="229"/>
      <c r="L39" s="248"/>
      <c r="M39" s="248"/>
      <c r="N39" s="260"/>
      <c r="O39" s="261"/>
    </row>
    <row r="40" spans="1:15" ht="24" customHeight="1" x14ac:dyDescent="0.3">
      <c r="A40" s="221" t="s">
        <v>36</v>
      </c>
      <c r="B40" s="228" t="s">
        <v>30</v>
      </c>
      <c r="C40" s="256">
        <f>'Page 1 - Daily Travel Detail'!N10+'Page 1 - Daily Travel Detail'!N17+'Page 1 - Daily Travel Detail'!N24+'Page 1 - Daily Travel Detail'!N31+'Page 1 - Daily Travel Detail'!N38+'Page 2 - Daily Travel Detail'!N14+'Page 2 - Daily Travel Detail'!N21+'Page 2 - Daily Travel Detail'!N28+'Page 2 - Daily Travel Detail'!N35+'Page 2 - Daily Travel Detail'!N42+'Page 3 - Daily Travel Detail'!N14+'Page 3 - Daily Travel Detail'!N21+'Page 3 - Daily Travel Detail'!N28+'Page 3 - Daily Travel Detail'!N35+'Page 3 - Daily Travel Detail'!N42+'Page 4 - Daily Travel Detail'!N14+'Page 4 - Daily Travel Detail'!N21+'Page 4 - Daily Travel Detail'!N28+'Page 4 - Daily Travel Detail'!N34+'Page 4 - Daily Travel Detail'!N42+'Page 5 - Daily Travel Detail'!N14+'Page 5 - Daily Travel Detail'!N21+'Page 5 - Daily Travel Detail'!N28+'Page 5 - Daily Travel Detail'!N35+'Page 5 - Daily Travel Detail'!N42</f>
        <v>0</v>
      </c>
      <c r="D40" s="256"/>
      <c r="E40" s="253"/>
      <c r="F40" s="253"/>
      <c r="G40" s="248">
        <v>52725000</v>
      </c>
      <c r="H40" s="248"/>
      <c r="I40" s="248"/>
      <c r="J40" s="229"/>
      <c r="K40" s="229"/>
      <c r="L40" s="248"/>
      <c r="M40" s="248"/>
      <c r="N40" s="260"/>
      <c r="O40" s="261"/>
    </row>
    <row r="41" spans="1:15" ht="24" customHeight="1" x14ac:dyDescent="0.3">
      <c r="A41" s="221" t="s">
        <v>36</v>
      </c>
      <c r="B41" s="228" t="s">
        <v>31</v>
      </c>
      <c r="C41" s="256">
        <f>'Page 1 - Daily Travel Detail'!N11+'Page 1 - Daily Travel Detail'!N18+'Page 1 - Daily Travel Detail'!N25+'Page 1 - Daily Travel Detail'!N32+'Page 1 - Daily Travel Detail'!N39+'Page 2 - Daily Travel Detail'!N15+'Page 2 - Daily Travel Detail'!N22+'Page 2 - Daily Travel Detail'!N29+'Page 2 - Daily Travel Detail'!N36+'Page 2 - Daily Travel Detail'!N43+'Page 3 - Daily Travel Detail'!N15+'Page 3 - Daily Travel Detail'!N22+'Page 3 - Daily Travel Detail'!N29+'Page 3 - Daily Travel Detail'!N36+'Page 3 - Daily Travel Detail'!N43+'Page 4 - Daily Travel Detail'!N15+'Page 4 - Daily Travel Detail'!N22+'Page 4 - Daily Travel Detail'!N29+'Page 4 - Daily Travel Detail'!N35+'Page 4 - Daily Travel Detail'!N43+'Page 5 - Daily Travel Detail'!N15+'Page 5 - Daily Travel Detail'!N22+'Page 5 - Daily Travel Detail'!N29+'Page 5 - Daily Travel Detail'!N36+'Page 5 - Daily Travel Detail'!N43</f>
        <v>0</v>
      </c>
      <c r="D41" s="256"/>
      <c r="E41" s="253"/>
      <c r="F41" s="253"/>
      <c r="G41" s="248">
        <v>52725000</v>
      </c>
      <c r="H41" s="248"/>
      <c r="I41" s="248"/>
      <c r="J41" s="229"/>
      <c r="K41" s="229"/>
      <c r="L41" s="248"/>
      <c r="M41" s="248"/>
      <c r="N41" s="260"/>
      <c r="O41" s="261"/>
    </row>
    <row r="42" spans="1:15" ht="24" customHeight="1" x14ac:dyDescent="0.3">
      <c r="A42" s="221" t="s">
        <v>36</v>
      </c>
      <c r="B42" s="228" t="s">
        <v>32</v>
      </c>
      <c r="C42" s="257">
        <f>'Page 1 - Daily Travel Detail'!N45</f>
        <v>0</v>
      </c>
      <c r="D42" s="257"/>
      <c r="E42" s="253"/>
      <c r="F42" s="253"/>
      <c r="G42" s="248">
        <v>52722000</v>
      </c>
      <c r="H42" s="248"/>
      <c r="I42" s="248"/>
      <c r="J42" s="229"/>
      <c r="K42" s="229"/>
      <c r="L42" s="248"/>
      <c r="M42" s="248"/>
      <c r="N42" s="260"/>
      <c r="O42" s="261"/>
    </row>
    <row r="43" spans="1:15" ht="24" customHeight="1" x14ac:dyDescent="0.3">
      <c r="A43" s="221" t="s">
        <v>36</v>
      </c>
      <c r="B43" s="228" t="s">
        <v>34</v>
      </c>
      <c r="C43" s="256">
        <f>'Page 1 - Daily Travel Detail'!P43</f>
        <v>0</v>
      </c>
      <c r="D43" s="256"/>
      <c r="E43" s="253"/>
      <c r="F43" s="253"/>
      <c r="G43" s="248">
        <v>52728000</v>
      </c>
      <c r="H43" s="248"/>
      <c r="I43" s="248"/>
      <c r="J43" s="230"/>
      <c r="K43" s="230"/>
      <c r="L43" s="248"/>
      <c r="M43" s="248"/>
      <c r="N43" s="260"/>
      <c r="O43" s="261"/>
    </row>
    <row r="44" spans="1:15" ht="24" customHeight="1" thickBot="1" x14ac:dyDescent="0.35">
      <c r="A44" s="242" t="s">
        <v>36</v>
      </c>
      <c r="B44" s="243" t="s">
        <v>35</v>
      </c>
      <c r="C44" s="251">
        <f>'Page 1 - Daily Travel Detail'!P44</f>
        <v>0</v>
      </c>
      <c r="D44" s="251"/>
      <c r="E44" s="252"/>
      <c r="F44" s="252"/>
      <c r="G44" s="322">
        <v>52728000</v>
      </c>
      <c r="H44" s="322"/>
      <c r="I44" s="322"/>
      <c r="J44" s="235"/>
      <c r="K44" s="235"/>
      <c r="L44" s="315"/>
      <c r="M44" s="315"/>
      <c r="N44" s="310"/>
      <c r="O44" s="311"/>
    </row>
    <row r="45" spans="1:15" s="5" customFormat="1" ht="26.4" customHeight="1" thickBot="1" x14ac:dyDescent="0.35">
      <c r="A45" s="237"/>
      <c r="B45" s="236" t="s">
        <v>159</v>
      </c>
      <c r="C45" s="249">
        <f>SUM(C28:D41)</f>
        <v>0</v>
      </c>
      <c r="D45" s="250"/>
      <c r="E45" s="237"/>
      <c r="F45" s="237"/>
      <c r="G45" s="237"/>
      <c r="H45" s="237"/>
      <c r="I45" s="237"/>
      <c r="J45" s="237"/>
      <c r="K45" s="237"/>
      <c r="L45" s="237"/>
      <c r="M45" s="237"/>
      <c r="N45" s="237"/>
      <c r="O45" s="237"/>
    </row>
    <row r="46" spans="1:15" s="5" customFormat="1" x14ac:dyDescent="0.25"/>
    <row r="47" spans="1:15" s="5" customFormat="1" x14ac:dyDescent="0.25"/>
    <row r="48" spans="1:15" s="5" customFormat="1" x14ac:dyDescent="0.25"/>
    <row r="49" spans="1:15" s="5" customFormat="1" x14ac:dyDescent="0.25"/>
    <row r="50" spans="1:15" s="5" customFormat="1" x14ac:dyDescent="0.25"/>
    <row r="51" spans="1:15" s="5" customFormat="1" x14ac:dyDescent="0.25"/>
    <row r="52" spans="1:15" s="5" customFormat="1" x14ac:dyDescent="0.25"/>
    <row r="53" spans="1:15" s="5" customFormat="1" x14ac:dyDescent="0.25"/>
    <row r="54" spans="1:15" s="5" customFormat="1" x14ac:dyDescent="0.25"/>
    <row r="55" spans="1:15" s="5" customFormat="1" x14ac:dyDescent="0.25"/>
    <row r="56" spans="1:15" ht="12" customHeight="1" x14ac:dyDescent="0.25">
      <c r="B56" s="5"/>
      <c r="C56" s="5"/>
      <c r="D56" s="5"/>
      <c r="E56" s="5"/>
      <c r="F56" s="5"/>
      <c r="G56" s="5"/>
      <c r="H56" s="5"/>
      <c r="I56" s="5"/>
      <c r="J56" s="5"/>
      <c r="K56" s="5"/>
      <c r="L56" s="5"/>
      <c r="N56" s="5"/>
      <c r="O56" s="5"/>
    </row>
    <row r="57" spans="1:15" s="5" customFormat="1" ht="15" customHeight="1" x14ac:dyDescent="0.3">
      <c r="A57" s="5" t="s">
        <v>37</v>
      </c>
      <c r="M57" s="168" t="s">
        <v>38</v>
      </c>
    </row>
  </sheetData>
  <mergeCells count="120">
    <mergeCell ref="A6:A7"/>
    <mergeCell ref="L36:M36"/>
    <mergeCell ref="L37:M37"/>
    <mergeCell ref="L38:M38"/>
    <mergeCell ref="L39:M39"/>
    <mergeCell ref="L40:M40"/>
    <mergeCell ref="L41:M41"/>
    <mergeCell ref="L42:M42"/>
    <mergeCell ref="L44:M44"/>
    <mergeCell ref="A12:D12"/>
    <mergeCell ref="A13:D13"/>
    <mergeCell ref="G44:I44"/>
    <mergeCell ref="I19:M19"/>
    <mergeCell ref="A19:D19"/>
    <mergeCell ref="F19:G19"/>
    <mergeCell ref="G27:I27"/>
    <mergeCell ref="A22:C22"/>
    <mergeCell ref="F22:H22"/>
    <mergeCell ref="I22:L22"/>
    <mergeCell ref="A21:D21"/>
    <mergeCell ref="A23:B23"/>
    <mergeCell ref="C27:D27"/>
    <mergeCell ref="A14:D14"/>
    <mergeCell ref="G14:M14"/>
    <mergeCell ref="N44:O44"/>
    <mergeCell ref="N38:O38"/>
    <mergeCell ref="E30:F30"/>
    <mergeCell ref="C38:D38"/>
    <mergeCell ref="G32:I32"/>
    <mergeCell ref="C31:D31"/>
    <mergeCell ref="G28:I28"/>
    <mergeCell ref="N39:O39"/>
    <mergeCell ref="N40:O40"/>
    <mergeCell ref="G39:I39"/>
    <mergeCell ref="G40:I40"/>
    <mergeCell ref="C29:D29"/>
    <mergeCell ref="G42:I42"/>
    <mergeCell ref="N42:O42"/>
    <mergeCell ref="C30:D30"/>
    <mergeCell ref="G43:I43"/>
    <mergeCell ref="E29:F29"/>
    <mergeCell ref="G35:H35"/>
    <mergeCell ref="L43:M43"/>
    <mergeCell ref="N35:O35"/>
    <mergeCell ref="N43:O43"/>
    <mergeCell ref="D2:L2"/>
    <mergeCell ref="G37:I37"/>
    <mergeCell ref="G38:I38"/>
    <mergeCell ref="G41:I41"/>
    <mergeCell ref="G33:I33"/>
    <mergeCell ref="F21:M21"/>
    <mergeCell ref="N27:O27"/>
    <mergeCell ref="F5:M10"/>
    <mergeCell ref="A17:D17"/>
    <mergeCell ref="D3:I3"/>
    <mergeCell ref="E13:G13"/>
    <mergeCell ref="E14:F14"/>
    <mergeCell ref="B8:E8"/>
    <mergeCell ref="H13:M13"/>
    <mergeCell ref="A15:D15"/>
    <mergeCell ref="E16:M16"/>
    <mergeCell ref="F17:G17"/>
    <mergeCell ref="I17:M17"/>
    <mergeCell ref="E15:H15"/>
    <mergeCell ref="C34:D34"/>
    <mergeCell ref="N32:O32"/>
    <mergeCell ref="N33:O33"/>
    <mergeCell ref="N28:O28"/>
    <mergeCell ref="N37:O37"/>
    <mergeCell ref="E12:F12"/>
    <mergeCell ref="N41:O41"/>
    <mergeCell ref="C28:D28"/>
    <mergeCell ref="G29:I29"/>
    <mergeCell ref="N29:O29"/>
    <mergeCell ref="G30:I30"/>
    <mergeCell ref="N30:O30"/>
    <mergeCell ref="G31:I31"/>
    <mergeCell ref="E41:F41"/>
    <mergeCell ref="C41:D41"/>
    <mergeCell ref="C39:D39"/>
    <mergeCell ref="C40:D40"/>
    <mergeCell ref="E18:M18"/>
    <mergeCell ref="I15:M15"/>
    <mergeCell ref="C33:D33"/>
    <mergeCell ref="G12:M12"/>
    <mergeCell ref="G34:I34"/>
    <mergeCell ref="N34:O34"/>
    <mergeCell ref="A16:D16"/>
    <mergeCell ref="A18:D18"/>
    <mergeCell ref="N31:O31"/>
    <mergeCell ref="A25:I25"/>
    <mergeCell ref="E27:F27"/>
    <mergeCell ref="E28:F28"/>
    <mergeCell ref="C45:D45"/>
    <mergeCell ref="C44:D44"/>
    <mergeCell ref="E44:F44"/>
    <mergeCell ref="E31:F31"/>
    <mergeCell ref="E32:F32"/>
    <mergeCell ref="E34:F34"/>
    <mergeCell ref="E37:F37"/>
    <mergeCell ref="E38:F38"/>
    <mergeCell ref="E39:F39"/>
    <mergeCell ref="E40:F40"/>
    <mergeCell ref="C37:D37"/>
    <mergeCell ref="C32:D32"/>
    <mergeCell ref="C42:D42"/>
    <mergeCell ref="E42:F42"/>
    <mergeCell ref="C35:D35"/>
    <mergeCell ref="E35:F35"/>
    <mergeCell ref="C43:D43"/>
    <mergeCell ref="E43:F43"/>
    <mergeCell ref="L27:M27"/>
    <mergeCell ref="L28:M28"/>
    <mergeCell ref="L29:M29"/>
    <mergeCell ref="L30:M30"/>
    <mergeCell ref="L31:M31"/>
    <mergeCell ref="L32:M32"/>
    <mergeCell ref="L33:M33"/>
    <mergeCell ref="L34:M34"/>
    <mergeCell ref="L35:M35"/>
  </mergeCells>
  <phoneticPr fontId="0" type="noConversion"/>
  <dataValidations xWindow="137" yWindow="305" count="3">
    <dataValidation type="list" allowBlank="1" showInputMessage="1" showErrorMessage="1" sqref="H13:M13" xr:uid="{00000000-0002-0000-0100-000000000000}">
      <formula1>Divisions</formula1>
    </dataValidation>
    <dataValidation type="textLength" allowBlank="1" showInputMessage="1" showErrorMessage="1" sqref="G28:H34 G36:H44 I28:L44" xr:uid="{00000000-0002-0000-0100-000001000000}">
      <formula1>7</formula1>
      <formula2>7</formula2>
    </dataValidation>
    <dataValidation type="textLength" allowBlank="1" showInputMessage="1" showErrorMessage="1" sqref="N28:O44" xr:uid="{00000000-0002-0000-0100-000003000000}">
      <formula1>10</formula1>
      <formula2>10</formula2>
    </dataValidation>
  </dataValidations>
  <printOptions horizontalCentered="1" verticalCentered="1"/>
  <pageMargins left="0" right="0" top="0" bottom="0" header="0" footer="0"/>
  <pageSetup scale="53" orientation="portrait" r:id="rId1"/>
  <headerFooter alignWithMargins="0"/>
  <drawing r:id="rId2"/>
  <extLst>
    <ext xmlns:x14="http://schemas.microsoft.com/office/spreadsheetml/2009/9/main" uri="{CCE6A557-97BC-4b89-ADB6-D9C93CAAB3DF}">
      <x14:dataValidations xmlns:xm="http://schemas.microsoft.com/office/excel/2006/main" xWindow="137" yWindow="305" count="1">
        <x14:dataValidation type="list" allowBlank="1" showInputMessage="1" showErrorMessage="1" xr:uid="{9F510A95-A3EF-4188-8FF9-50A11BCFC9AB}">
          <x14:formula1>
            <xm:f>PCARD!$A$44:$A$45</xm:f>
          </x14:formula1>
          <xm:sqref>J25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58ABB-CB11-4DA0-A2D0-9476D20DADB3}">
  <sheetPr>
    <pageSetUpPr fitToPage="1"/>
  </sheetPr>
  <dimension ref="A1:Q45"/>
  <sheetViews>
    <sheetView showGridLines="0" zoomScale="70" zoomScaleNormal="70" workbookViewId="0">
      <selection activeCell="F9" sqref="F9:G9"/>
    </sheetView>
  </sheetViews>
  <sheetFormatPr defaultColWidth="9.109375" defaultRowHeight="15.6" x14ac:dyDescent="0.3"/>
  <cols>
    <col min="1" max="1" width="10.88671875" style="178" customWidth="1"/>
    <col min="2" max="2" width="24.6640625" style="177" customWidth="1"/>
    <col min="3" max="3" width="14.6640625" style="177" customWidth="1"/>
    <col min="4" max="4" width="4.6640625" style="177" customWidth="1"/>
    <col min="5" max="5" width="24.44140625" style="177" customWidth="1"/>
    <col min="6" max="6" width="19.88671875" style="177" customWidth="1"/>
    <col min="7" max="7" width="21.109375" style="177" customWidth="1"/>
    <col min="8" max="8" width="16.88671875" style="177" customWidth="1"/>
    <col min="9" max="9" width="15.6640625" style="177" customWidth="1"/>
    <col min="10" max="10" width="8.33203125" style="177" customWidth="1"/>
    <col min="11" max="11" width="13.44140625" style="177" customWidth="1"/>
    <col min="12" max="12" width="23.5546875" style="177" customWidth="1"/>
    <col min="13" max="13" width="11" style="177" customWidth="1"/>
    <col min="14" max="16384" width="9.109375" style="177"/>
  </cols>
  <sheetData>
    <row r="1" spans="1:17" ht="11.25" customHeight="1" thickBot="1" x14ac:dyDescent="0.35">
      <c r="A1" s="193"/>
      <c r="B1" s="194"/>
      <c r="C1" s="194"/>
      <c r="D1" s="195"/>
      <c r="E1" s="195"/>
      <c r="F1" s="195"/>
      <c r="G1" s="195"/>
      <c r="H1" s="195"/>
      <c r="I1" s="195"/>
      <c r="J1" s="195"/>
      <c r="K1" s="195"/>
      <c r="L1" s="195"/>
      <c r="M1" s="195"/>
      <c r="N1" s="196"/>
      <c r="O1" s="197"/>
      <c r="P1" s="197"/>
      <c r="Q1" s="198"/>
    </row>
    <row r="2" spans="1:17" ht="33" customHeight="1" thickTop="1" thickBot="1" x14ac:dyDescent="0.75">
      <c r="A2" s="358" t="s">
        <v>39</v>
      </c>
      <c r="B2" s="359"/>
      <c r="C2" s="359"/>
      <c r="D2" s="359"/>
      <c r="E2" s="359"/>
      <c r="F2" s="359"/>
      <c r="G2" s="359"/>
      <c r="H2" s="359"/>
      <c r="I2" s="359"/>
      <c r="J2" s="359"/>
      <c r="K2" s="359"/>
      <c r="L2" s="359"/>
      <c r="M2" s="360"/>
      <c r="N2" s="176"/>
      <c r="Q2" s="179"/>
    </row>
    <row r="3" spans="1:17" ht="30" customHeight="1" thickTop="1" thickBot="1" x14ac:dyDescent="0.35">
      <c r="A3" s="199" t="s">
        <v>120</v>
      </c>
      <c r="B3" s="361"/>
      <c r="C3" s="361"/>
      <c r="D3" s="361"/>
      <c r="E3" s="361"/>
      <c r="F3"/>
      <c r="G3"/>
      <c r="H3"/>
      <c r="I3"/>
      <c r="J3" s="200" t="s">
        <v>121</v>
      </c>
      <c r="K3" s="200"/>
      <c r="L3"/>
      <c r="M3" s="362" t="s">
        <v>161</v>
      </c>
      <c r="N3" s="363"/>
      <c r="O3" s="363"/>
      <c r="P3" s="363"/>
      <c r="Q3" s="201"/>
    </row>
    <row r="4" spans="1:17" ht="33" customHeight="1" x14ac:dyDescent="0.3">
      <c r="A4" s="199"/>
      <c r="B4" s="337" t="s">
        <v>160</v>
      </c>
      <c r="C4" s="337"/>
      <c r="D4" s="337"/>
      <c r="E4" s="337"/>
      <c r="F4"/>
      <c r="G4"/>
      <c r="H4"/>
      <c r="I4"/>
      <c r="J4" s="200"/>
      <c r="K4" s="200"/>
      <c r="L4"/>
      <c r="M4"/>
      <c r="N4"/>
      <c r="O4"/>
      <c r="P4"/>
      <c r="Q4" s="201"/>
    </row>
    <row r="5" spans="1:17" ht="18" customHeight="1" thickBot="1" x14ac:dyDescent="0.35">
      <c r="A5" s="199" t="s">
        <v>122</v>
      </c>
      <c r="B5" s="363"/>
      <c r="C5" s="363"/>
      <c r="D5" s="363"/>
      <c r="E5" s="363"/>
      <c r="F5"/>
      <c r="G5"/>
      <c r="H5"/>
      <c r="I5"/>
      <c r="J5" s="200" t="s">
        <v>123</v>
      </c>
      <c r="K5" s="200"/>
      <c r="L5"/>
      <c r="M5" s="364" t="s">
        <v>162</v>
      </c>
      <c r="N5" s="363"/>
      <c r="O5" s="363"/>
      <c r="P5" s="363"/>
      <c r="Q5" s="201"/>
    </row>
    <row r="6" spans="1:17" ht="33" customHeight="1" x14ac:dyDescent="0.3">
      <c r="A6" s="202"/>
      <c r="B6"/>
      <c r="C6"/>
      <c r="D6"/>
      <c r="E6"/>
      <c r="F6"/>
      <c r="G6"/>
      <c r="H6"/>
      <c r="I6"/>
      <c r="J6"/>
      <c r="K6"/>
      <c r="L6"/>
      <c r="M6"/>
      <c r="N6"/>
      <c r="O6"/>
      <c r="P6"/>
      <c r="Q6" s="201"/>
    </row>
    <row r="7" spans="1:17" ht="25.5" customHeight="1" thickBot="1" x14ac:dyDescent="0.35">
      <c r="A7" s="202"/>
      <c r="B7"/>
      <c r="C7"/>
      <c r="D7"/>
      <c r="E7"/>
      <c r="F7"/>
      <c r="G7"/>
      <c r="H7"/>
      <c r="I7"/>
      <c r="J7"/>
      <c r="K7"/>
      <c r="L7"/>
      <c r="M7"/>
      <c r="N7"/>
      <c r="O7"/>
      <c r="P7"/>
      <c r="Q7" s="201"/>
    </row>
    <row r="8" spans="1:17" ht="25.5" customHeight="1" thickTop="1" thickBot="1" x14ac:dyDescent="0.35">
      <c r="A8" s="365" t="s">
        <v>40</v>
      </c>
      <c r="B8" s="366"/>
      <c r="C8" s="366"/>
      <c r="D8" s="356" t="s">
        <v>23</v>
      </c>
      <c r="E8" s="356"/>
      <c r="F8" s="356" t="s">
        <v>124</v>
      </c>
      <c r="G8" s="356"/>
      <c r="H8" s="356" t="s">
        <v>22</v>
      </c>
      <c r="I8" s="356"/>
      <c r="J8" s="192" t="s">
        <v>125</v>
      </c>
      <c r="K8" s="192"/>
      <c r="L8" s="356" t="s">
        <v>126</v>
      </c>
      <c r="M8" s="356"/>
      <c r="N8" s="356" t="s">
        <v>127</v>
      </c>
      <c r="O8" s="356"/>
      <c r="P8" s="356" t="s">
        <v>20</v>
      </c>
      <c r="Q8" s="357"/>
    </row>
    <row r="9" spans="1:17" ht="36" customHeight="1" thickTop="1" thickBot="1" x14ac:dyDescent="0.35">
      <c r="A9" s="345"/>
      <c r="B9" s="345"/>
      <c r="C9" s="345"/>
      <c r="D9" s="346"/>
      <c r="E9" s="347"/>
      <c r="F9" s="347"/>
      <c r="G9" s="347"/>
      <c r="H9" s="347"/>
      <c r="I9" s="347"/>
      <c r="J9" s="347"/>
      <c r="K9" s="347"/>
      <c r="L9" s="347"/>
      <c r="M9" s="347"/>
      <c r="N9" s="347"/>
      <c r="O9" s="347"/>
      <c r="P9" s="367"/>
      <c r="Q9" s="367"/>
    </row>
    <row r="10" spans="1:17" ht="36" customHeight="1" thickBot="1" x14ac:dyDescent="0.35">
      <c r="A10" s="343"/>
      <c r="B10" s="343"/>
      <c r="C10" s="343"/>
      <c r="D10" s="338"/>
      <c r="E10" s="338"/>
      <c r="F10" s="344"/>
      <c r="G10" s="344"/>
      <c r="H10" s="338"/>
      <c r="I10" s="338"/>
      <c r="J10" s="338"/>
      <c r="K10" s="338"/>
      <c r="L10" s="338"/>
      <c r="M10" s="338"/>
      <c r="N10" s="338"/>
      <c r="O10" s="338"/>
      <c r="P10" s="339"/>
      <c r="Q10" s="339"/>
    </row>
    <row r="11" spans="1:17" ht="36" customHeight="1" thickBot="1" x14ac:dyDescent="0.35">
      <c r="A11" s="343"/>
      <c r="B11" s="343"/>
      <c r="C11" s="343"/>
      <c r="D11" s="338"/>
      <c r="E11" s="338"/>
      <c r="F11" s="344"/>
      <c r="G11" s="344"/>
      <c r="H11" s="338"/>
      <c r="I11" s="338"/>
      <c r="J11" s="338"/>
      <c r="K11" s="338"/>
      <c r="L11" s="338"/>
      <c r="M11" s="338"/>
      <c r="N11" s="338"/>
      <c r="O11" s="338"/>
      <c r="P11" s="339"/>
      <c r="Q11" s="339"/>
    </row>
    <row r="12" spans="1:17" ht="36" customHeight="1" thickBot="1" x14ac:dyDescent="0.35">
      <c r="A12" s="343"/>
      <c r="B12" s="343"/>
      <c r="C12" s="343"/>
      <c r="D12" s="338"/>
      <c r="E12" s="338"/>
      <c r="F12" s="344"/>
      <c r="G12" s="344"/>
      <c r="H12" s="338"/>
      <c r="I12" s="338"/>
      <c r="J12" s="338"/>
      <c r="K12" s="338"/>
      <c r="L12" s="338"/>
      <c r="M12" s="338"/>
      <c r="N12" s="338"/>
      <c r="O12" s="338"/>
      <c r="P12" s="339"/>
      <c r="Q12" s="339"/>
    </row>
    <row r="13" spans="1:17" ht="36" customHeight="1" thickBot="1" x14ac:dyDescent="0.35">
      <c r="A13" s="343"/>
      <c r="B13" s="343"/>
      <c r="C13" s="343"/>
      <c r="D13" s="338"/>
      <c r="E13" s="338"/>
      <c r="F13" s="344"/>
      <c r="G13" s="344"/>
      <c r="H13" s="338"/>
      <c r="I13" s="338"/>
      <c r="J13" s="338"/>
      <c r="K13" s="338"/>
      <c r="L13" s="338"/>
      <c r="M13" s="338"/>
      <c r="N13" s="338"/>
      <c r="O13" s="338"/>
      <c r="P13" s="339"/>
      <c r="Q13" s="339"/>
    </row>
    <row r="14" spans="1:17" ht="36" customHeight="1" thickBot="1" x14ac:dyDescent="0.35">
      <c r="A14" s="343"/>
      <c r="B14" s="343"/>
      <c r="C14" s="343"/>
      <c r="D14" s="338"/>
      <c r="E14" s="338"/>
      <c r="F14" s="344"/>
      <c r="G14" s="344"/>
      <c r="H14" s="338"/>
      <c r="I14" s="338"/>
      <c r="J14" s="338"/>
      <c r="K14" s="338"/>
      <c r="L14" s="338"/>
      <c r="M14" s="338"/>
      <c r="N14" s="338"/>
      <c r="O14" s="338"/>
      <c r="P14" s="339"/>
      <c r="Q14" s="339"/>
    </row>
    <row r="15" spans="1:17" ht="36" customHeight="1" thickBot="1" x14ac:dyDescent="0.35">
      <c r="A15" s="343"/>
      <c r="B15" s="343"/>
      <c r="C15" s="343"/>
      <c r="D15" s="338"/>
      <c r="E15" s="338"/>
      <c r="F15" s="344"/>
      <c r="G15" s="344"/>
      <c r="H15" s="338"/>
      <c r="I15" s="338"/>
      <c r="J15" s="338"/>
      <c r="K15" s="338"/>
      <c r="L15" s="338"/>
      <c r="M15" s="338"/>
      <c r="N15" s="338"/>
      <c r="O15" s="338"/>
      <c r="P15" s="339"/>
      <c r="Q15" s="339"/>
    </row>
    <row r="16" spans="1:17" ht="36" customHeight="1" thickBot="1" x14ac:dyDescent="0.35">
      <c r="A16" s="343"/>
      <c r="B16" s="343"/>
      <c r="C16" s="343"/>
      <c r="D16" s="338"/>
      <c r="E16" s="338"/>
      <c r="F16" s="344"/>
      <c r="G16" s="344"/>
      <c r="H16" s="338"/>
      <c r="I16" s="338"/>
      <c r="J16" s="338"/>
      <c r="K16" s="338"/>
      <c r="L16" s="338"/>
      <c r="M16" s="338"/>
      <c r="N16" s="338"/>
      <c r="O16" s="338"/>
      <c r="P16" s="339"/>
      <c r="Q16" s="339"/>
    </row>
    <row r="17" spans="1:17" ht="36" customHeight="1" thickBot="1" x14ac:dyDescent="0.35">
      <c r="A17" s="343"/>
      <c r="B17" s="343"/>
      <c r="C17" s="343"/>
      <c r="D17" s="338"/>
      <c r="E17" s="338"/>
      <c r="F17" s="344"/>
      <c r="G17" s="344"/>
      <c r="H17" s="338"/>
      <c r="I17" s="338"/>
      <c r="J17" s="338"/>
      <c r="K17" s="338"/>
      <c r="L17" s="338"/>
      <c r="M17" s="338"/>
      <c r="N17" s="338"/>
      <c r="O17" s="338"/>
      <c r="P17" s="339"/>
      <c r="Q17" s="339"/>
    </row>
    <row r="18" spans="1:17" ht="36" customHeight="1" thickBot="1" x14ac:dyDescent="0.35">
      <c r="A18" s="343"/>
      <c r="B18" s="343"/>
      <c r="C18" s="343"/>
      <c r="D18" s="338"/>
      <c r="E18" s="338"/>
      <c r="F18" s="344"/>
      <c r="G18" s="344"/>
      <c r="H18" s="338"/>
      <c r="I18" s="338"/>
      <c r="J18" s="338"/>
      <c r="K18" s="338"/>
      <c r="L18" s="338"/>
      <c r="M18" s="338"/>
      <c r="N18" s="338"/>
      <c r="O18" s="338"/>
      <c r="P18" s="339"/>
      <c r="Q18" s="339"/>
    </row>
    <row r="19" spans="1:17" ht="36" customHeight="1" thickBot="1" x14ac:dyDescent="0.35">
      <c r="A19" s="343"/>
      <c r="B19" s="343"/>
      <c r="C19" s="343"/>
      <c r="D19" s="338"/>
      <c r="E19" s="338"/>
      <c r="F19" s="344"/>
      <c r="G19" s="344"/>
      <c r="H19" s="338"/>
      <c r="I19" s="338"/>
      <c r="J19" s="338"/>
      <c r="K19" s="338"/>
      <c r="L19" s="338"/>
      <c r="M19" s="338"/>
      <c r="N19" s="338"/>
      <c r="O19" s="338"/>
      <c r="P19" s="339"/>
      <c r="Q19" s="339"/>
    </row>
    <row r="20" spans="1:17" ht="36" customHeight="1" thickBot="1" x14ac:dyDescent="0.35">
      <c r="A20" s="343"/>
      <c r="B20" s="343"/>
      <c r="C20" s="343"/>
      <c r="D20" s="338"/>
      <c r="E20" s="338"/>
      <c r="F20" s="344"/>
      <c r="G20" s="344"/>
      <c r="H20" s="338"/>
      <c r="I20" s="338"/>
      <c r="J20" s="338"/>
      <c r="K20" s="338"/>
      <c r="L20" s="338"/>
      <c r="M20" s="338"/>
      <c r="N20" s="338"/>
      <c r="O20" s="338"/>
      <c r="P20" s="339"/>
      <c r="Q20" s="339"/>
    </row>
    <row r="21" spans="1:17" ht="36" customHeight="1" thickBot="1" x14ac:dyDescent="0.35">
      <c r="A21" s="343"/>
      <c r="B21" s="343"/>
      <c r="C21" s="343"/>
      <c r="D21" s="338"/>
      <c r="E21" s="338"/>
      <c r="F21" s="344"/>
      <c r="G21" s="344"/>
      <c r="H21" s="338"/>
      <c r="I21" s="338"/>
      <c r="J21" s="338"/>
      <c r="K21" s="338"/>
      <c r="L21" s="338"/>
      <c r="M21" s="338"/>
      <c r="N21" s="338"/>
      <c r="O21" s="338"/>
      <c r="P21" s="339"/>
      <c r="Q21" s="339"/>
    </row>
    <row r="22" spans="1:17" ht="36" customHeight="1" thickBot="1" x14ac:dyDescent="0.35">
      <c r="A22" s="343"/>
      <c r="B22" s="343"/>
      <c r="C22" s="343"/>
      <c r="D22" s="338"/>
      <c r="E22" s="338"/>
      <c r="F22" s="344"/>
      <c r="G22" s="344"/>
      <c r="H22" s="338"/>
      <c r="I22" s="338"/>
      <c r="J22" s="338"/>
      <c r="K22" s="338"/>
      <c r="L22" s="338"/>
      <c r="M22" s="338"/>
      <c r="N22" s="338"/>
      <c r="O22" s="338"/>
      <c r="P22" s="339"/>
      <c r="Q22" s="339"/>
    </row>
    <row r="23" spans="1:17" ht="36" customHeight="1" thickBot="1" x14ac:dyDescent="0.35">
      <c r="A23" s="343"/>
      <c r="B23" s="343"/>
      <c r="C23" s="343"/>
      <c r="D23" s="338"/>
      <c r="E23" s="338"/>
      <c r="F23" s="344"/>
      <c r="G23" s="344"/>
      <c r="H23" s="338"/>
      <c r="I23" s="338"/>
      <c r="J23" s="338"/>
      <c r="K23" s="338"/>
      <c r="L23" s="338"/>
      <c r="M23" s="338"/>
      <c r="N23" s="338"/>
      <c r="O23" s="338"/>
      <c r="P23" s="339"/>
      <c r="Q23" s="339"/>
    </row>
    <row r="24" spans="1:17" ht="36" customHeight="1" thickBot="1" x14ac:dyDescent="0.35">
      <c r="A24" s="343"/>
      <c r="B24" s="343"/>
      <c r="C24" s="343"/>
      <c r="D24" s="338"/>
      <c r="E24" s="338"/>
      <c r="F24" s="344"/>
      <c r="G24" s="344"/>
      <c r="H24" s="338"/>
      <c r="I24" s="338"/>
      <c r="J24" s="338"/>
      <c r="K24" s="338"/>
      <c r="L24" s="338"/>
      <c r="M24" s="338"/>
      <c r="N24" s="338"/>
      <c r="O24" s="338"/>
      <c r="P24" s="339"/>
      <c r="Q24" s="339"/>
    </row>
    <row r="25" spans="1:17" ht="36" customHeight="1" thickBot="1" x14ac:dyDescent="0.35">
      <c r="A25" s="343"/>
      <c r="B25" s="343"/>
      <c r="C25" s="343"/>
      <c r="D25" s="338"/>
      <c r="E25" s="338"/>
      <c r="F25" s="344"/>
      <c r="G25" s="344"/>
      <c r="H25" s="338"/>
      <c r="I25" s="338"/>
      <c r="J25" s="338"/>
      <c r="K25" s="338"/>
      <c r="L25" s="338"/>
      <c r="M25" s="338"/>
      <c r="N25" s="338"/>
      <c r="O25" s="338"/>
      <c r="P25" s="339"/>
      <c r="Q25" s="339"/>
    </row>
    <row r="26" spans="1:17" ht="36" customHeight="1" thickBot="1" x14ac:dyDescent="0.35">
      <c r="A26" s="343"/>
      <c r="B26" s="343"/>
      <c r="C26" s="343"/>
      <c r="D26" s="338"/>
      <c r="E26" s="338"/>
      <c r="F26" s="344"/>
      <c r="G26" s="344"/>
      <c r="H26" s="338"/>
      <c r="I26" s="338"/>
      <c r="J26" s="338"/>
      <c r="K26" s="338"/>
      <c r="L26" s="338"/>
      <c r="M26" s="338"/>
      <c r="N26" s="338"/>
      <c r="O26" s="338"/>
      <c r="P26" s="339"/>
      <c r="Q26" s="339"/>
    </row>
    <row r="27" spans="1:17" ht="36" customHeight="1" thickBot="1" x14ac:dyDescent="0.35">
      <c r="A27" s="343"/>
      <c r="B27" s="343"/>
      <c r="C27" s="343"/>
      <c r="D27" s="338"/>
      <c r="E27" s="338"/>
      <c r="F27" s="344"/>
      <c r="G27" s="344"/>
      <c r="H27" s="338"/>
      <c r="I27" s="338"/>
      <c r="J27" s="338"/>
      <c r="K27" s="338"/>
      <c r="L27" s="338"/>
      <c r="M27" s="338"/>
      <c r="N27" s="338"/>
      <c r="O27" s="338"/>
      <c r="P27" s="339"/>
      <c r="Q27" s="339"/>
    </row>
    <row r="28" spans="1:17" ht="36" customHeight="1" thickBot="1" x14ac:dyDescent="0.35">
      <c r="A28" s="340"/>
      <c r="B28" s="340"/>
      <c r="C28" s="340"/>
      <c r="D28" s="340"/>
      <c r="E28" s="340"/>
      <c r="F28" s="341"/>
      <c r="G28" s="341"/>
      <c r="H28" s="340"/>
      <c r="I28" s="340"/>
      <c r="J28" s="340"/>
      <c r="K28" s="340"/>
      <c r="L28" s="340"/>
      <c r="M28" s="340"/>
      <c r="N28" s="340"/>
      <c r="O28" s="340"/>
      <c r="P28" s="342">
        <f>P9+P10+P11+P12+P13+P14+P15+P16+P17+P18+P19+P20+P21+P22+P23+P24+P25+P26+P27</f>
        <v>0</v>
      </c>
      <c r="Q28" s="342"/>
    </row>
    <row r="29" spans="1:17" ht="18" customHeight="1" thickTop="1" x14ac:dyDescent="0.3">
      <c r="A29" s="203"/>
      <c r="B29" s="204"/>
      <c r="C29" s="176"/>
      <c r="D29" s="176"/>
      <c r="E29" s="176"/>
      <c r="F29" s="176"/>
      <c r="G29" s="205"/>
      <c r="H29" s="176"/>
      <c r="I29" s="176"/>
      <c r="J29" s="176"/>
      <c r="L29" s="176"/>
      <c r="M29" s="176"/>
      <c r="N29" s="180"/>
      <c r="O29" s="206"/>
      <c r="P29" s="176"/>
      <c r="Q29" s="207"/>
    </row>
    <row r="30" spans="1:17" ht="23.25" customHeight="1" x14ac:dyDescent="0.3">
      <c r="A30" s="348" t="s">
        <v>128</v>
      </c>
      <c r="B30" s="349"/>
      <c r="C30" s="349"/>
      <c r="D30" s="349"/>
      <c r="E30" s="349"/>
      <c r="F30" s="349"/>
      <c r="G30" s="349"/>
      <c r="H30" s="349"/>
      <c r="I30" s="349"/>
      <c r="J30" s="349"/>
      <c r="K30" s="349"/>
      <c r="L30" s="349"/>
      <c r="M30" s="349"/>
      <c r="N30" s="349"/>
      <c r="O30" s="349"/>
      <c r="P30" s="349"/>
      <c r="Q30" s="350"/>
    </row>
    <row r="31" spans="1:17" ht="15.75" customHeight="1" x14ac:dyDescent="0.3">
      <c r="A31" s="348"/>
      <c r="B31" s="349"/>
      <c r="C31" s="349"/>
      <c r="D31" s="349"/>
      <c r="E31" s="349"/>
      <c r="F31" s="349"/>
      <c r="G31" s="349"/>
      <c r="H31" s="349"/>
      <c r="I31" s="349"/>
      <c r="J31" s="349"/>
      <c r="K31" s="349"/>
      <c r="L31" s="349"/>
      <c r="M31" s="349"/>
      <c r="N31" s="349"/>
      <c r="O31" s="349"/>
      <c r="P31" s="349"/>
      <c r="Q31" s="350"/>
    </row>
    <row r="32" spans="1:17" ht="15.75" customHeight="1" x14ac:dyDescent="0.3">
      <c r="A32" s="348"/>
      <c r="B32" s="349"/>
      <c r="C32" s="349"/>
      <c r="D32" s="349"/>
      <c r="E32" s="349"/>
      <c r="F32" s="349"/>
      <c r="G32" s="349"/>
      <c r="H32" s="349"/>
      <c r="I32" s="349"/>
      <c r="J32" s="349"/>
      <c r="K32" s="349"/>
      <c r="L32" s="349"/>
      <c r="M32" s="349"/>
      <c r="N32" s="349"/>
      <c r="O32" s="349"/>
      <c r="P32" s="349"/>
      <c r="Q32" s="350"/>
    </row>
    <row r="33" spans="1:17" ht="15.75" customHeight="1" x14ac:dyDescent="0.3">
      <c r="A33" s="348"/>
      <c r="B33" s="349"/>
      <c r="C33" s="349"/>
      <c r="D33" s="349"/>
      <c r="E33" s="349"/>
      <c r="F33" s="349"/>
      <c r="G33" s="349"/>
      <c r="H33" s="349"/>
      <c r="I33" s="349"/>
      <c r="J33" s="349"/>
      <c r="K33" s="349"/>
      <c r="L33" s="349"/>
      <c r="M33" s="349"/>
      <c r="N33" s="349"/>
      <c r="O33" s="349"/>
      <c r="P33" s="349"/>
      <c r="Q33" s="350"/>
    </row>
    <row r="34" spans="1:17" x14ac:dyDescent="0.3">
      <c r="C34" s="208"/>
      <c r="D34" s="208"/>
      <c r="E34" s="208"/>
      <c r="F34" s="208"/>
      <c r="G34" s="208"/>
      <c r="H34" s="208"/>
      <c r="I34" s="208"/>
      <c r="J34" s="208"/>
      <c r="K34" s="208"/>
      <c r="L34" s="208"/>
      <c r="Q34" s="179"/>
    </row>
    <row r="35" spans="1:17" ht="24" customHeight="1" x14ac:dyDescent="0.3">
      <c r="A35" s="351" t="s">
        <v>129</v>
      </c>
      <c r="B35" s="352"/>
      <c r="C35" s="352"/>
      <c r="D35" s="352"/>
      <c r="E35" s="352"/>
      <c r="F35" s="352"/>
      <c r="G35" s="352"/>
      <c r="H35" s="352"/>
      <c r="I35" s="352"/>
      <c r="J35" s="352"/>
      <c r="Q35" s="179"/>
    </row>
    <row r="36" spans="1:17" x14ac:dyDescent="0.3">
      <c r="Q36" s="179"/>
    </row>
    <row r="37" spans="1:17" ht="18" customHeight="1" x14ac:dyDescent="0.3">
      <c r="A37" s="353" t="s">
        <v>42</v>
      </c>
      <c r="B37" s="354"/>
      <c r="C37" s="354"/>
      <c r="D37" s="354"/>
      <c r="E37" s="354"/>
      <c r="F37" s="354"/>
      <c r="G37" s="354"/>
      <c r="H37" s="354"/>
      <c r="I37" s="354"/>
      <c r="J37" s="354"/>
      <c r="K37" s="354"/>
      <c r="L37" s="354"/>
      <c r="M37" s="354"/>
      <c r="N37" s="354"/>
      <c r="O37" s="354"/>
      <c r="P37" s="354"/>
      <c r="Q37" s="355"/>
    </row>
    <row r="38" spans="1:17" ht="18" customHeight="1" x14ac:dyDescent="0.3">
      <c r="A38" s="353"/>
      <c r="B38" s="354"/>
      <c r="C38" s="354"/>
      <c r="D38" s="354"/>
      <c r="E38" s="354"/>
      <c r="F38" s="354"/>
      <c r="G38" s="354"/>
      <c r="H38" s="354"/>
      <c r="I38" s="354"/>
      <c r="J38" s="354"/>
      <c r="K38" s="354"/>
      <c r="L38" s="354"/>
      <c r="M38" s="354"/>
      <c r="N38" s="354"/>
      <c r="O38" s="354"/>
      <c r="P38" s="354"/>
      <c r="Q38" s="355"/>
    </row>
    <row r="39" spans="1:17" ht="18" customHeight="1" x14ac:dyDescent="0.3">
      <c r="A39" s="353"/>
      <c r="B39" s="354"/>
      <c r="C39" s="354"/>
      <c r="D39" s="354"/>
      <c r="E39" s="354"/>
      <c r="F39" s="354"/>
      <c r="G39" s="354"/>
      <c r="H39" s="354"/>
      <c r="I39" s="354"/>
      <c r="J39" s="354"/>
      <c r="K39" s="354"/>
      <c r="L39" s="354"/>
      <c r="M39" s="354"/>
      <c r="N39" s="354"/>
      <c r="O39" s="354"/>
      <c r="P39" s="354"/>
      <c r="Q39" s="355"/>
    </row>
    <row r="40" spans="1:17" ht="18" customHeight="1" x14ac:dyDescent="0.3">
      <c r="A40" s="353"/>
      <c r="B40" s="354"/>
      <c r="C40" s="354"/>
      <c r="D40" s="354"/>
      <c r="E40" s="354"/>
      <c r="F40" s="354"/>
      <c r="G40" s="354"/>
      <c r="H40" s="354"/>
      <c r="I40" s="354"/>
      <c r="J40" s="354"/>
      <c r="K40" s="354"/>
      <c r="L40" s="354"/>
      <c r="M40" s="354"/>
      <c r="N40" s="354"/>
      <c r="O40" s="354"/>
      <c r="P40" s="354"/>
      <c r="Q40" s="355"/>
    </row>
    <row r="41" spans="1:17" ht="18" customHeight="1" thickBot="1" x14ac:dyDescent="0.45">
      <c r="A41" s="209"/>
      <c r="B41" s="210"/>
      <c r="C41" s="211"/>
      <c r="D41" s="211"/>
      <c r="E41" s="211"/>
      <c r="F41" s="211"/>
      <c r="G41" s="211"/>
      <c r="H41" s="211"/>
      <c r="I41" s="211"/>
      <c r="J41" s="211"/>
      <c r="K41" s="211"/>
      <c r="L41" s="211"/>
      <c r="M41" s="210"/>
      <c r="N41" s="210"/>
      <c r="O41" s="210"/>
      <c r="P41" s="210"/>
      <c r="Q41" s="212"/>
    </row>
    <row r="42" spans="1:17" x14ac:dyDescent="0.3">
      <c r="A42" s="177"/>
    </row>
    <row r="43" spans="1:17" ht="18" x14ac:dyDescent="0.35">
      <c r="A43" s="181"/>
      <c r="M43" s="182"/>
    </row>
    <row r="44" spans="1:17" x14ac:dyDescent="0.3">
      <c r="A44" s="178" t="s">
        <v>163</v>
      </c>
    </row>
    <row r="45" spans="1:17" x14ac:dyDescent="0.3">
      <c r="A45" s="178" t="s">
        <v>164</v>
      </c>
    </row>
  </sheetData>
  <mergeCells count="176">
    <mergeCell ref="A30:Q33"/>
    <mergeCell ref="A35:J35"/>
    <mergeCell ref="A37:Q40"/>
    <mergeCell ref="F8:G8"/>
    <mergeCell ref="H8:I8"/>
    <mergeCell ref="L8:M8"/>
    <mergeCell ref="N8:O8"/>
    <mergeCell ref="P8:Q8"/>
    <mergeCell ref="A2:M2"/>
    <mergeCell ref="B3:E3"/>
    <mergeCell ref="M3:P3"/>
    <mergeCell ref="B5:E5"/>
    <mergeCell ref="M5:P5"/>
    <mergeCell ref="A8:C8"/>
    <mergeCell ref="D8:E8"/>
    <mergeCell ref="L9:M9"/>
    <mergeCell ref="N9:O9"/>
    <mergeCell ref="P9:Q9"/>
    <mergeCell ref="A10:C10"/>
    <mergeCell ref="D10:E10"/>
    <mergeCell ref="F10:G10"/>
    <mergeCell ref="H10:I10"/>
    <mergeCell ref="J10:K10"/>
    <mergeCell ref="L10:M10"/>
    <mergeCell ref="N10:O10"/>
    <mergeCell ref="P10:Q10"/>
    <mergeCell ref="A9:C9"/>
    <mergeCell ref="D9:E9"/>
    <mergeCell ref="F9:G9"/>
    <mergeCell ref="H9:I9"/>
    <mergeCell ref="J9:K9"/>
    <mergeCell ref="P11:Q11"/>
    <mergeCell ref="A12:C12"/>
    <mergeCell ref="D12:E12"/>
    <mergeCell ref="F12:G12"/>
    <mergeCell ref="H12:I12"/>
    <mergeCell ref="J12:K12"/>
    <mergeCell ref="L12:M12"/>
    <mergeCell ref="N12:O12"/>
    <mergeCell ref="P12:Q12"/>
    <mergeCell ref="F11:G11"/>
    <mergeCell ref="H11:I11"/>
    <mergeCell ref="J11:K11"/>
    <mergeCell ref="L11:M11"/>
    <mergeCell ref="N11:O11"/>
    <mergeCell ref="A11:C11"/>
    <mergeCell ref="D11:E11"/>
    <mergeCell ref="P13:Q13"/>
    <mergeCell ref="A14:C14"/>
    <mergeCell ref="D14:E14"/>
    <mergeCell ref="F14:G14"/>
    <mergeCell ref="H14:I14"/>
    <mergeCell ref="J14:K14"/>
    <mergeCell ref="L14:M14"/>
    <mergeCell ref="N14:O14"/>
    <mergeCell ref="P14:Q14"/>
    <mergeCell ref="F13:G13"/>
    <mergeCell ref="H13:I13"/>
    <mergeCell ref="J13:K13"/>
    <mergeCell ref="L13:M13"/>
    <mergeCell ref="N13:O13"/>
    <mergeCell ref="A13:C13"/>
    <mergeCell ref="D13:E13"/>
    <mergeCell ref="L15:M15"/>
    <mergeCell ref="N15:O15"/>
    <mergeCell ref="P15:Q15"/>
    <mergeCell ref="A16:C16"/>
    <mergeCell ref="D16:E16"/>
    <mergeCell ref="F16:G16"/>
    <mergeCell ref="H16:I16"/>
    <mergeCell ref="J16:K16"/>
    <mergeCell ref="L16:M16"/>
    <mergeCell ref="N16:O16"/>
    <mergeCell ref="P16:Q16"/>
    <mergeCell ref="A15:C15"/>
    <mergeCell ref="D15:E15"/>
    <mergeCell ref="F15:G15"/>
    <mergeCell ref="H15:I15"/>
    <mergeCell ref="J15:K15"/>
    <mergeCell ref="L17:M17"/>
    <mergeCell ref="N17:O17"/>
    <mergeCell ref="P17:Q17"/>
    <mergeCell ref="A18:C18"/>
    <mergeCell ref="D18:E18"/>
    <mergeCell ref="F18:G18"/>
    <mergeCell ref="H18:I18"/>
    <mergeCell ref="J18:K18"/>
    <mergeCell ref="L18:M18"/>
    <mergeCell ref="N18:O18"/>
    <mergeCell ref="P18:Q18"/>
    <mergeCell ref="A17:C17"/>
    <mergeCell ref="D17:E17"/>
    <mergeCell ref="F17:G17"/>
    <mergeCell ref="H17:I17"/>
    <mergeCell ref="J17:K17"/>
    <mergeCell ref="L19:M19"/>
    <mergeCell ref="N19:O19"/>
    <mergeCell ref="P19:Q19"/>
    <mergeCell ref="A20:C20"/>
    <mergeCell ref="D20:E20"/>
    <mergeCell ref="F20:G20"/>
    <mergeCell ref="H20:I20"/>
    <mergeCell ref="J20:K20"/>
    <mergeCell ref="L20:M20"/>
    <mergeCell ref="N20:O20"/>
    <mergeCell ref="P20:Q20"/>
    <mergeCell ref="A19:C19"/>
    <mergeCell ref="D19:E19"/>
    <mergeCell ref="F19:G19"/>
    <mergeCell ref="H19:I19"/>
    <mergeCell ref="J19:K19"/>
    <mergeCell ref="L21:M21"/>
    <mergeCell ref="N21:O21"/>
    <mergeCell ref="P21:Q21"/>
    <mergeCell ref="A22:C22"/>
    <mergeCell ref="D22:E22"/>
    <mergeCell ref="F22:G22"/>
    <mergeCell ref="H22:I22"/>
    <mergeCell ref="J22:K22"/>
    <mergeCell ref="L22:M22"/>
    <mergeCell ref="N22:O22"/>
    <mergeCell ref="P22:Q22"/>
    <mergeCell ref="A21:C21"/>
    <mergeCell ref="D21:E21"/>
    <mergeCell ref="F21:G21"/>
    <mergeCell ref="H21:I21"/>
    <mergeCell ref="J21:K21"/>
    <mergeCell ref="N23:O23"/>
    <mergeCell ref="P23:Q23"/>
    <mergeCell ref="A24:C24"/>
    <mergeCell ref="D24:E24"/>
    <mergeCell ref="F24:G24"/>
    <mergeCell ref="H24:I24"/>
    <mergeCell ref="J24:K24"/>
    <mergeCell ref="L24:M24"/>
    <mergeCell ref="N24:O24"/>
    <mergeCell ref="P24:Q24"/>
    <mergeCell ref="A23:C23"/>
    <mergeCell ref="D23:E23"/>
    <mergeCell ref="F23:G23"/>
    <mergeCell ref="H23:I23"/>
    <mergeCell ref="J23:K23"/>
    <mergeCell ref="L23:M23"/>
    <mergeCell ref="N26:O26"/>
    <mergeCell ref="P26:Q26"/>
    <mergeCell ref="F25:G25"/>
    <mergeCell ref="H25:I25"/>
    <mergeCell ref="J25:K25"/>
    <mergeCell ref="L25:M25"/>
    <mergeCell ref="N25:O25"/>
    <mergeCell ref="A25:C25"/>
    <mergeCell ref="D25:E25"/>
    <mergeCell ref="B4:E4"/>
    <mergeCell ref="L27:M27"/>
    <mergeCell ref="N27:O27"/>
    <mergeCell ref="P27:Q27"/>
    <mergeCell ref="A28:C28"/>
    <mergeCell ref="D28:E28"/>
    <mergeCell ref="F28:G28"/>
    <mergeCell ref="H28:I28"/>
    <mergeCell ref="J28:K28"/>
    <mergeCell ref="L28:M28"/>
    <mergeCell ref="N28:O28"/>
    <mergeCell ref="P28:Q28"/>
    <mergeCell ref="A27:C27"/>
    <mergeCell ref="D27:E27"/>
    <mergeCell ref="F27:G27"/>
    <mergeCell ref="H27:I27"/>
    <mergeCell ref="J27:K27"/>
    <mergeCell ref="P25:Q25"/>
    <mergeCell ref="A26:C26"/>
    <mergeCell ref="D26:E26"/>
    <mergeCell ref="F26:G26"/>
    <mergeCell ref="H26:I26"/>
    <mergeCell ref="J26:K26"/>
    <mergeCell ref="L26:M26"/>
  </mergeCells>
  <printOptions horizontalCentered="1"/>
  <pageMargins left="0" right="0" top="0.5" bottom="0" header="0" footer="0"/>
  <pageSetup scale="42"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Q58"/>
  <sheetViews>
    <sheetView showGridLines="0" view="pageBreakPreview" topLeftCell="A17" zoomScale="60" zoomScaleNormal="90" workbookViewId="0">
      <selection activeCell="U9" sqref="U9"/>
    </sheetView>
  </sheetViews>
  <sheetFormatPr defaultColWidth="8.88671875" defaultRowHeight="13.2" x14ac:dyDescent="0.25"/>
  <cols>
    <col min="1" max="1" width="17.6640625" style="3" customWidth="1"/>
    <col min="2" max="3" width="12.6640625" style="3" customWidth="1"/>
    <col min="4" max="4" width="9.6640625" style="3" customWidth="1"/>
    <col min="5" max="5" width="5.33203125" style="3" customWidth="1"/>
    <col min="6" max="6" width="8.88671875" style="3" customWidth="1"/>
    <col min="7" max="7" width="11.6640625" style="3" customWidth="1"/>
    <col min="8" max="8" width="9.6640625" style="3" customWidth="1"/>
    <col min="9" max="9" width="7.6640625" style="1" customWidth="1"/>
    <col min="10" max="10" width="14.88671875" style="3" customWidth="1"/>
    <col min="11" max="11" width="16.6640625" style="3" customWidth="1"/>
    <col min="12" max="12" width="7.6640625" style="3" customWidth="1"/>
    <col min="13" max="13" width="14.6640625" style="3" customWidth="1"/>
    <col min="14" max="14" width="16.6640625" style="3" customWidth="1"/>
    <col min="15" max="15" width="20.5546875" style="1" customWidth="1"/>
    <col min="16" max="16" width="16.6640625" style="3" customWidth="1"/>
    <col min="17" max="17" width="8.88671875" style="3" hidden="1" customWidth="1"/>
    <col min="18" max="16384" width="8.88671875" style="3"/>
  </cols>
  <sheetData>
    <row r="1" spans="1:16" ht="21" customHeight="1" x14ac:dyDescent="0.4">
      <c r="A1" s="36"/>
      <c r="B1" s="36"/>
      <c r="C1" s="37"/>
      <c r="D1" s="404" t="s">
        <v>43</v>
      </c>
      <c r="E1" s="405"/>
      <c r="F1" s="405"/>
      <c r="G1" s="405"/>
      <c r="H1" s="405"/>
      <c r="I1" s="405"/>
      <c r="J1" s="405"/>
      <c r="K1" s="405"/>
      <c r="L1" s="405"/>
      <c r="M1" s="405"/>
      <c r="N1" s="99"/>
      <c r="O1" s="99"/>
      <c r="P1" s="100"/>
    </row>
    <row r="2" spans="1:16" ht="21" customHeight="1" x14ac:dyDescent="0.4">
      <c r="A2" s="36"/>
      <c r="B2" s="36"/>
      <c r="C2" s="37"/>
      <c r="D2" s="37"/>
      <c r="E2" s="37"/>
      <c r="F2" s="418" t="s">
        <v>44</v>
      </c>
      <c r="G2" s="296"/>
      <c r="H2" s="296"/>
      <c r="I2" s="296"/>
      <c r="J2" s="296"/>
      <c r="K2" s="296"/>
      <c r="L2" s="296"/>
      <c r="M2" s="101"/>
      <c r="N2" s="101"/>
      <c r="O2" s="37"/>
      <c r="P2" s="37"/>
    </row>
    <row r="3" spans="1:16" ht="21" customHeight="1" x14ac:dyDescent="0.3">
      <c r="A3" s="38"/>
      <c r="B3" s="39"/>
      <c r="C3" s="37"/>
      <c r="D3" s="37"/>
      <c r="E3" s="37"/>
      <c r="F3" s="411" t="s">
        <v>45</v>
      </c>
      <c r="G3" s="296"/>
      <c r="H3" s="296"/>
      <c r="I3" s="296"/>
      <c r="J3" s="296"/>
      <c r="K3" s="296"/>
      <c r="L3" s="296"/>
      <c r="M3" s="102"/>
      <c r="N3" s="102"/>
      <c r="O3" s="37"/>
      <c r="P3" s="37"/>
    </row>
    <row r="4" spans="1:16" s="4" customFormat="1" ht="27" customHeight="1" x14ac:dyDescent="0.4">
      <c r="A4" s="419" t="s">
        <v>46</v>
      </c>
      <c r="B4" s="420"/>
      <c r="C4" s="421">
        <f>+'Daily Travel Summary'!A15</f>
        <v>0</v>
      </c>
      <c r="D4" s="422"/>
      <c r="E4" s="422"/>
      <c r="F4" s="422"/>
      <c r="G4" s="422"/>
      <c r="H4" s="422"/>
      <c r="I4" s="115"/>
      <c r="J4" s="103"/>
      <c r="M4" s="425"/>
      <c r="N4" s="426"/>
    </row>
    <row r="5" spans="1:16" s="4" customFormat="1" ht="27" customHeight="1" x14ac:dyDescent="0.4">
      <c r="A5" s="171" t="s">
        <v>41</v>
      </c>
      <c r="B5" s="41"/>
      <c r="C5" s="423"/>
      <c r="D5" s="424"/>
      <c r="E5" s="424"/>
      <c r="F5" s="424"/>
      <c r="G5" s="424"/>
      <c r="H5" s="424"/>
      <c r="I5" s="116"/>
      <c r="J5" s="116"/>
      <c r="K5" s="40"/>
      <c r="L5" s="40"/>
      <c r="M5" s="41"/>
      <c r="N5" s="42" t="s">
        <v>0</v>
      </c>
      <c r="O5" s="43"/>
      <c r="P5" s="44"/>
    </row>
    <row r="6" spans="1:16" s="4" customFormat="1" ht="15" customHeight="1" thickBot="1" x14ac:dyDescent="0.3">
      <c r="A6" s="45"/>
      <c r="B6" s="141"/>
      <c r="C6" s="141"/>
      <c r="D6" s="141"/>
      <c r="E6" s="141"/>
      <c r="F6" s="40"/>
      <c r="G6" s="40"/>
      <c r="H6" s="40"/>
      <c r="I6" s="46"/>
      <c r="J6" s="40"/>
      <c r="K6" s="40"/>
      <c r="L6" s="41"/>
      <c r="M6" s="41"/>
      <c r="N6" s="47"/>
      <c r="O6" s="47"/>
      <c r="P6" s="36"/>
    </row>
    <row r="7" spans="1:16" ht="27" customHeight="1" thickTop="1" x14ac:dyDescent="0.4">
      <c r="A7" s="151"/>
      <c r="B7" s="412" t="s">
        <v>47</v>
      </c>
      <c r="C7" s="413"/>
      <c r="D7" s="413"/>
      <c r="E7" s="413"/>
      <c r="F7" s="413"/>
      <c r="G7" s="413"/>
      <c r="H7" s="414"/>
      <c r="I7" s="406" t="s">
        <v>48</v>
      </c>
      <c r="J7" s="407"/>
      <c r="K7" s="408"/>
      <c r="L7" s="406" t="s">
        <v>49</v>
      </c>
      <c r="M7" s="409"/>
      <c r="N7" s="410"/>
      <c r="O7" s="406" t="s">
        <v>50</v>
      </c>
      <c r="P7" s="410"/>
    </row>
    <row r="8" spans="1:16" ht="27" customHeight="1" x14ac:dyDescent="0.3">
      <c r="A8" s="152"/>
      <c r="B8" s="415"/>
      <c r="C8" s="416"/>
      <c r="D8" s="416"/>
      <c r="E8" s="416"/>
      <c r="F8" s="416"/>
      <c r="G8" s="416"/>
      <c r="H8" s="417"/>
      <c r="I8" s="48"/>
      <c r="J8" s="49" t="s">
        <v>51</v>
      </c>
      <c r="K8" s="49" t="s">
        <v>52</v>
      </c>
      <c r="L8" s="48"/>
      <c r="M8" s="49" t="s">
        <v>51</v>
      </c>
      <c r="N8" s="49" t="s">
        <v>52</v>
      </c>
      <c r="O8" s="49" t="s">
        <v>53</v>
      </c>
      <c r="P8" s="50" t="s">
        <v>54</v>
      </c>
    </row>
    <row r="9" spans="1:16" ht="33" customHeight="1" x14ac:dyDescent="0.35">
      <c r="A9" s="150" t="s">
        <v>55</v>
      </c>
      <c r="B9" s="96" t="s">
        <v>56</v>
      </c>
      <c r="C9" s="394"/>
      <c r="D9" s="395"/>
      <c r="E9" s="96" t="s">
        <v>57</v>
      </c>
      <c r="F9" s="378"/>
      <c r="G9" s="378"/>
      <c r="H9" s="379"/>
      <c r="I9" s="51" t="s">
        <v>58</v>
      </c>
      <c r="J9" s="29"/>
      <c r="K9" s="29"/>
      <c r="L9" s="52" t="s">
        <v>59</v>
      </c>
      <c r="M9" s="167"/>
      <c r="N9" s="31"/>
      <c r="O9" s="110"/>
      <c r="P9" s="29"/>
    </row>
    <row r="10" spans="1:16" ht="33" customHeight="1" x14ac:dyDescent="0.35">
      <c r="A10" s="148" t="s">
        <v>60</v>
      </c>
      <c r="B10" s="56" t="s">
        <v>61</v>
      </c>
      <c r="C10" s="376"/>
      <c r="D10" s="391"/>
      <c r="E10" s="392" t="s">
        <v>62</v>
      </c>
      <c r="F10" s="393"/>
      <c r="G10" s="376"/>
      <c r="H10" s="377"/>
      <c r="I10" s="51" t="s">
        <v>63</v>
      </c>
      <c r="J10" s="30"/>
      <c r="K10" s="30"/>
      <c r="L10" s="53" t="s">
        <v>64</v>
      </c>
      <c r="M10" s="31"/>
      <c r="N10" s="31"/>
      <c r="O10" s="190"/>
      <c r="P10" s="30"/>
    </row>
    <row r="11" spans="1:16" ht="33" customHeight="1" x14ac:dyDescent="0.35">
      <c r="A11" s="54" t="s">
        <v>65</v>
      </c>
      <c r="B11" s="400"/>
      <c r="C11" s="401"/>
      <c r="D11" s="55" t="s">
        <v>66</v>
      </c>
      <c r="E11" s="398"/>
      <c r="F11" s="399"/>
      <c r="G11" s="399"/>
      <c r="H11" s="55" t="s">
        <v>67</v>
      </c>
      <c r="I11" s="437"/>
      <c r="J11" s="438"/>
      <c r="K11" s="439"/>
      <c r="L11" s="53" t="s">
        <v>68</v>
      </c>
      <c r="M11" s="31"/>
      <c r="N11" s="30"/>
      <c r="O11" s="190"/>
      <c r="P11" s="29"/>
    </row>
    <row r="12" spans="1:16" ht="33" customHeight="1" x14ac:dyDescent="0.4">
      <c r="A12" s="56" t="s">
        <v>69</v>
      </c>
      <c r="B12" s="400"/>
      <c r="C12" s="434"/>
      <c r="D12" s="158" t="s">
        <v>66</v>
      </c>
      <c r="E12" s="398"/>
      <c r="F12" s="399"/>
      <c r="G12" s="399"/>
      <c r="H12" s="57" t="s">
        <v>67</v>
      </c>
      <c r="I12" s="440"/>
      <c r="J12" s="441"/>
      <c r="K12" s="442"/>
      <c r="L12" s="58" t="s">
        <v>70</v>
      </c>
      <c r="M12" s="163">
        <f>SUM(M9:M11)</f>
        <v>0</v>
      </c>
      <c r="N12" s="164">
        <f>SUM(N9:N11)</f>
        <v>0</v>
      </c>
      <c r="O12" s="190"/>
      <c r="P12" s="32"/>
    </row>
    <row r="13" spans="1:16" ht="17.399999999999999" customHeight="1" x14ac:dyDescent="0.25">
      <c r="A13" s="386" t="s">
        <v>71</v>
      </c>
      <c r="B13" s="387"/>
      <c r="C13" s="388"/>
      <c r="D13" s="403"/>
      <c r="E13" s="368" t="s">
        <v>72</v>
      </c>
      <c r="F13" s="396">
        <v>0.67</v>
      </c>
      <c r="G13" s="368" t="s">
        <v>73</v>
      </c>
      <c r="H13" s="383"/>
      <c r="I13" s="370" t="s">
        <v>74</v>
      </c>
      <c r="J13" s="374">
        <f>ROUND(IF(D13*F13=" ",0,D13*F13),2)</f>
        <v>0</v>
      </c>
      <c r="K13" s="402"/>
      <c r="L13" s="370" t="s">
        <v>75</v>
      </c>
      <c r="M13" s="372"/>
      <c r="N13" s="372"/>
      <c r="O13" s="445"/>
      <c r="P13" s="372"/>
    </row>
    <row r="14" spans="1:16" ht="17.399999999999999" customHeight="1" x14ac:dyDescent="0.25">
      <c r="A14" s="389"/>
      <c r="B14" s="390"/>
      <c r="C14" s="390"/>
      <c r="D14" s="369"/>
      <c r="E14" s="369"/>
      <c r="F14" s="397"/>
      <c r="G14" s="369"/>
      <c r="H14" s="384"/>
      <c r="I14" s="371"/>
      <c r="J14" s="375"/>
      <c r="K14" s="375"/>
      <c r="L14" s="371"/>
      <c r="M14" s="373"/>
      <c r="N14" s="373"/>
      <c r="O14" s="446"/>
      <c r="P14" s="373"/>
    </row>
    <row r="15" spans="1:16" ht="33" customHeight="1" thickBot="1" x14ac:dyDescent="0.45">
      <c r="A15" s="59" t="s">
        <v>76</v>
      </c>
      <c r="B15" s="380"/>
      <c r="C15" s="381"/>
      <c r="D15" s="381"/>
      <c r="E15" s="381"/>
      <c r="F15" s="381"/>
      <c r="G15" s="381"/>
      <c r="H15" s="382"/>
      <c r="I15" s="60" t="s">
        <v>77</v>
      </c>
      <c r="J15" s="61">
        <f>SUM(J9:J14)</f>
        <v>0</v>
      </c>
      <c r="K15" s="61">
        <f>SUM(K9:K13)</f>
        <v>0</v>
      </c>
      <c r="L15" s="60" t="s">
        <v>77</v>
      </c>
      <c r="M15" s="62">
        <f>SUM(M12:M13)</f>
        <v>0</v>
      </c>
      <c r="N15" s="62">
        <f>SUM(N12:N13)</f>
        <v>0</v>
      </c>
      <c r="O15" s="113" t="s">
        <v>77</v>
      </c>
      <c r="P15" s="62">
        <f>SUM(P9:P13)</f>
        <v>0</v>
      </c>
    </row>
    <row r="16" spans="1:16" ht="33" customHeight="1" thickTop="1" x14ac:dyDescent="0.35">
      <c r="A16" s="150" t="s">
        <v>55</v>
      </c>
      <c r="B16" s="96" t="s">
        <v>56</v>
      </c>
      <c r="C16" s="394"/>
      <c r="D16" s="395"/>
      <c r="E16" s="96" t="s">
        <v>57</v>
      </c>
      <c r="F16" s="378"/>
      <c r="G16" s="378"/>
      <c r="H16" s="379"/>
      <c r="I16" s="51" t="s">
        <v>58</v>
      </c>
      <c r="J16" s="29"/>
      <c r="K16" s="29"/>
      <c r="L16" s="53" t="s">
        <v>59</v>
      </c>
      <c r="M16" s="167"/>
      <c r="N16" s="31"/>
      <c r="O16" s="117"/>
      <c r="P16" s="29"/>
    </row>
    <row r="17" spans="1:16" ht="33" customHeight="1" x14ac:dyDescent="0.35">
      <c r="A17" s="148" t="s">
        <v>60</v>
      </c>
      <c r="B17" s="56" t="s">
        <v>61</v>
      </c>
      <c r="C17" s="376"/>
      <c r="D17" s="391"/>
      <c r="E17" s="392" t="s">
        <v>62</v>
      </c>
      <c r="F17" s="393"/>
      <c r="G17" s="376"/>
      <c r="H17" s="377"/>
      <c r="I17" s="51" t="s">
        <v>63</v>
      </c>
      <c r="J17" s="29"/>
      <c r="K17" s="29"/>
      <c r="L17" s="53" t="s">
        <v>64</v>
      </c>
      <c r="M17" s="31"/>
      <c r="N17" s="31"/>
      <c r="O17" s="117"/>
      <c r="P17" s="29"/>
    </row>
    <row r="18" spans="1:16" ht="33" customHeight="1" x14ac:dyDescent="0.35">
      <c r="A18" s="54" t="s">
        <v>65</v>
      </c>
      <c r="B18" s="400"/>
      <c r="C18" s="401"/>
      <c r="D18" s="55" t="s">
        <v>66</v>
      </c>
      <c r="E18" s="398"/>
      <c r="F18" s="399"/>
      <c r="G18" s="399"/>
      <c r="H18" s="55" t="s">
        <v>67</v>
      </c>
      <c r="I18" s="427"/>
      <c r="J18" s="428"/>
      <c r="K18" s="429"/>
      <c r="L18" s="53" t="s">
        <v>68</v>
      </c>
      <c r="M18" s="31"/>
      <c r="N18" s="30"/>
      <c r="O18" s="117"/>
      <c r="P18" s="29"/>
    </row>
    <row r="19" spans="1:16" ht="33" customHeight="1" x14ac:dyDescent="0.4">
      <c r="A19" s="56" t="s">
        <v>69</v>
      </c>
      <c r="B19" s="400"/>
      <c r="C19" s="434"/>
      <c r="D19" s="57" t="s">
        <v>66</v>
      </c>
      <c r="E19" s="398"/>
      <c r="F19" s="399"/>
      <c r="G19" s="399"/>
      <c r="H19" s="57" t="s">
        <v>67</v>
      </c>
      <c r="I19" s="427"/>
      <c r="J19" s="428"/>
      <c r="K19" s="430"/>
      <c r="L19" s="58" t="s">
        <v>70</v>
      </c>
      <c r="M19" s="163">
        <f>SUM(M16:M18)</f>
        <v>0</v>
      </c>
      <c r="N19" s="164">
        <f>SUM(N16:N18)</f>
        <v>0</v>
      </c>
      <c r="O19" s="117"/>
      <c r="P19" s="32"/>
    </row>
    <row r="20" spans="1:16" ht="17.7" customHeight="1" x14ac:dyDescent="0.35">
      <c r="A20" s="386" t="s">
        <v>71</v>
      </c>
      <c r="B20" s="431"/>
      <c r="C20" s="431"/>
      <c r="D20" s="403"/>
      <c r="E20" s="368" t="s">
        <v>72</v>
      </c>
      <c r="F20" s="396">
        <v>0.67</v>
      </c>
      <c r="G20" s="368" t="s">
        <v>73</v>
      </c>
      <c r="H20" s="383"/>
      <c r="I20" s="370" t="s">
        <v>74</v>
      </c>
      <c r="J20" s="374">
        <f>ROUND(IF(D20*F20=" ",0,D20*F20),2)</f>
        <v>0</v>
      </c>
      <c r="K20" s="402"/>
      <c r="L20" s="370" t="s">
        <v>75</v>
      </c>
      <c r="M20" s="372"/>
      <c r="N20" s="372"/>
      <c r="O20" s="117"/>
      <c r="P20" s="32"/>
    </row>
    <row r="21" spans="1:16" ht="17.7" customHeight="1" x14ac:dyDescent="0.35">
      <c r="A21" s="389"/>
      <c r="B21" s="390"/>
      <c r="C21" s="390"/>
      <c r="D21" s="369"/>
      <c r="E21" s="369"/>
      <c r="F21" s="397"/>
      <c r="G21" s="369"/>
      <c r="H21" s="384"/>
      <c r="I21" s="385"/>
      <c r="J21" s="375"/>
      <c r="K21" s="375"/>
      <c r="L21" s="371"/>
      <c r="M21" s="373"/>
      <c r="N21" s="373"/>
      <c r="O21" s="117"/>
      <c r="P21" s="185"/>
    </row>
    <row r="22" spans="1:16" ht="33" customHeight="1" thickBot="1" x14ac:dyDescent="0.45">
      <c r="A22" s="59" t="s">
        <v>76</v>
      </c>
      <c r="B22" s="380"/>
      <c r="C22" s="381"/>
      <c r="D22" s="381"/>
      <c r="E22" s="381"/>
      <c r="F22" s="381"/>
      <c r="G22" s="381"/>
      <c r="H22" s="382"/>
      <c r="I22" s="60" t="s">
        <v>77</v>
      </c>
      <c r="J22" s="61">
        <f>SUM(J16:J21)</f>
        <v>0</v>
      </c>
      <c r="K22" s="63">
        <f>SUM(K16:K20)</f>
        <v>0</v>
      </c>
      <c r="L22" s="60" t="s">
        <v>77</v>
      </c>
      <c r="M22" s="62">
        <f>SUM(M19:M20)</f>
        <v>0</v>
      </c>
      <c r="N22" s="62">
        <f>SUM(N19:N20)</f>
        <v>0</v>
      </c>
      <c r="O22" s="112" t="s">
        <v>77</v>
      </c>
      <c r="P22" s="64">
        <f>SUM(P16:P20)</f>
        <v>0</v>
      </c>
    </row>
    <row r="23" spans="1:16" ht="33" customHeight="1" thickTop="1" x14ac:dyDescent="0.35">
      <c r="A23" s="150" t="s">
        <v>55</v>
      </c>
      <c r="B23" s="96" t="s">
        <v>56</v>
      </c>
      <c r="C23" s="443"/>
      <c r="D23" s="444"/>
      <c r="E23" s="96" t="s">
        <v>57</v>
      </c>
      <c r="F23" s="432"/>
      <c r="G23" s="432"/>
      <c r="H23" s="433"/>
      <c r="I23" s="186" t="s">
        <v>58</v>
      </c>
      <c r="J23" s="29"/>
      <c r="K23" s="29"/>
      <c r="L23" s="53" t="s">
        <v>59</v>
      </c>
      <c r="M23" s="167"/>
      <c r="N23" s="31"/>
      <c r="O23" s="118"/>
      <c r="P23" s="29"/>
    </row>
    <row r="24" spans="1:16" ht="33" customHeight="1" x14ac:dyDescent="0.35">
      <c r="A24" s="148" t="s">
        <v>60</v>
      </c>
      <c r="B24" s="56" t="s">
        <v>61</v>
      </c>
      <c r="C24" s="376"/>
      <c r="D24" s="391"/>
      <c r="E24" s="392" t="s">
        <v>62</v>
      </c>
      <c r="F24" s="393"/>
      <c r="G24" s="376"/>
      <c r="H24" s="377"/>
      <c r="I24" s="51" t="s">
        <v>63</v>
      </c>
      <c r="J24" s="29"/>
      <c r="K24" s="29"/>
      <c r="L24" s="53" t="s">
        <v>64</v>
      </c>
      <c r="M24" s="31"/>
      <c r="N24" s="31"/>
      <c r="O24" s="104"/>
      <c r="P24" s="29"/>
    </row>
    <row r="25" spans="1:16" ht="33" customHeight="1" x14ac:dyDescent="0.35">
      <c r="A25" s="54" t="s">
        <v>65</v>
      </c>
      <c r="B25" s="400"/>
      <c r="C25" s="401"/>
      <c r="D25" s="55" t="s">
        <v>66</v>
      </c>
      <c r="E25" s="398"/>
      <c r="F25" s="399"/>
      <c r="G25" s="399"/>
      <c r="H25" s="55" t="s">
        <v>67</v>
      </c>
      <c r="I25" s="173"/>
      <c r="J25" s="65"/>
      <c r="K25" s="172"/>
      <c r="L25" s="53" t="s">
        <v>68</v>
      </c>
      <c r="M25" s="31"/>
      <c r="N25" s="30"/>
      <c r="O25" s="104"/>
      <c r="P25" s="29"/>
    </row>
    <row r="26" spans="1:16" ht="33" customHeight="1" x14ac:dyDescent="0.4">
      <c r="A26" s="56" t="s">
        <v>69</v>
      </c>
      <c r="B26" s="400"/>
      <c r="C26" s="434"/>
      <c r="D26" s="57" t="s">
        <v>66</v>
      </c>
      <c r="E26" s="398"/>
      <c r="F26" s="399"/>
      <c r="G26" s="399"/>
      <c r="H26" s="57" t="s">
        <v>67</v>
      </c>
      <c r="I26" s="66"/>
      <c r="J26" s="67"/>
      <c r="K26" s="143"/>
      <c r="L26" s="58" t="s">
        <v>70</v>
      </c>
      <c r="M26" s="163">
        <f>SUM(M23:M25)</f>
        <v>0</v>
      </c>
      <c r="N26" s="164">
        <f>SUM(N23:N25)</f>
        <v>0</v>
      </c>
      <c r="O26" s="104"/>
      <c r="P26" s="32"/>
    </row>
    <row r="27" spans="1:16" ht="17.399999999999999" customHeight="1" x14ac:dyDescent="0.35">
      <c r="A27" s="386" t="s">
        <v>71</v>
      </c>
      <c r="B27" s="388"/>
      <c r="C27" s="388"/>
      <c r="D27" s="403"/>
      <c r="E27" s="368" t="s">
        <v>72</v>
      </c>
      <c r="F27" s="396">
        <v>0.67</v>
      </c>
      <c r="G27" s="368" t="s">
        <v>73</v>
      </c>
      <c r="H27" s="383"/>
      <c r="I27" s="370" t="s">
        <v>74</v>
      </c>
      <c r="J27" s="374">
        <f>ROUND(IF(D27*F27=" ",0,D27*F27),2)</f>
        <v>0</v>
      </c>
      <c r="K27" s="402"/>
      <c r="L27" s="370" t="s">
        <v>75</v>
      </c>
      <c r="M27" s="372"/>
      <c r="N27" s="372"/>
      <c r="O27" s="119"/>
      <c r="P27" s="33"/>
    </row>
    <row r="28" spans="1:16" ht="17.399999999999999" customHeight="1" x14ac:dyDescent="0.35">
      <c r="A28" s="389"/>
      <c r="B28" s="390"/>
      <c r="C28" s="390"/>
      <c r="D28" s="369"/>
      <c r="E28" s="369"/>
      <c r="F28" s="397"/>
      <c r="G28" s="369"/>
      <c r="H28" s="384"/>
      <c r="I28" s="371"/>
      <c r="J28" s="375"/>
      <c r="K28" s="375"/>
      <c r="L28" s="371"/>
      <c r="M28" s="373"/>
      <c r="N28" s="373"/>
      <c r="O28" s="104"/>
      <c r="P28" s="159"/>
    </row>
    <row r="29" spans="1:16" ht="33" customHeight="1" thickBot="1" x14ac:dyDescent="0.45">
      <c r="A29" s="59" t="s">
        <v>76</v>
      </c>
      <c r="B29" s="380"/>
      <c r="C29" s="381"/>
      <c r="D29" s="381"/>
      <c r="E29" s="381"/>
      <c r="F29" s="381"/>
      <c r="G29" s="381"/>
      <c r="H29" s="382"/>
      <c r="I29" s="60" t="s">
        <v>77</v>
      </c>
      <c r="J29" s="61">
        <f>SUM(J23:J28)</f>
        <v>0</v>
      </c>
      <c r="K29" s="63">
        <f>SUM(K23:K27)</f>
        <v>0</v>
      </c>
      <c r="L29" s="60" t="s">
        <v>77</v>
      </c>
      <c r="M29" s="62">
        <f>SUM(M26:M27)</f>
        <v>0</v>
      </c>
      <c r="N29" s="62">
        <f>SUM(N26:N27)</f>
        <v>0</v>
      </c>
      <c r="O29" s="112" t="s">
        <v>77</v>
      </c>
      <c r="P29" s="64">
        <f>SUM(P23:P27)</f>
        <v>0</v>
      </c>
    </row>
    <row r="30" spans="1:16" ht="33" customHeight="1" thickTop="1" x14ac:dyDescent="0.35">
      <c r="A30" s="150" t="s">
        <v>55</v>
      </c>
      <c r="B30" s="96" t="s">
        <v>56</v>
      </c>
      <c r="C30" s="394"/>
      <c r="D30" s="395"/>
      <c r="E30" s="96" t="s">
        <v>57</v>
      </c>
      <c r="F30" s="378"/>
      <c r="G30" s="378"/>
      <c r="H30" s="379"/>
      <c r="I30" s="51" t="s">
        <v>58</v>
      </c>
      <c r="J30" s="34"/>
      <c r="K30" s="34"/>
      <c r="L30" s="53" t="s">
        <v>59</v>
      </c>
      <c r="M30" s="167"/>
      <c r="N30" s="31"/>
      <c r="O30" s="118"/>
      <c r="P30" s="34"/>
    </row>
    <row r="31" spans="1:16" ht="33" customHeight="1" x14ac:dyDescent="0.35">
      <c r="A31" s="148" t="s">
        <v>60</v>
      </c>
      <c r="B31" s="56" t="s">
        <v>61</v>
      </c>
      <c r="C31" s="376"/>
      <c r="D31" s="391"/>
      <c r="E31" s="392" t="s">
        <v>62</v>
      </c>
      <c r="F31" s="393"/>
      <c r="G31" s="376"/>
      <c r="H31" s="377"/>
      <c r="I31" s="51" t="s">
        <v>63</v>
      </c>
      <c r="J31" s="34"/>
      <c r="K31" s="34"/>
      <c r="L31" s="53" t="s">
        <v>64</v>
      </c>
      <c r="M31" s="31"/>
      <c r="N31" s="31"/>
      <c r="O31" s="104"/>
      <c r="P31" s="34"/>
    </row>
    <row r="32" spans="1:16" ht="33" customHeight="1" x14ac:dyDescent="0.35">
      <c r="A32" s="54" t="s">
        <v>65</v>
      </c>
      <c r="B32" s="400"/>
      <c r="C32" s="401"/>
      <c r="D32" s="55" t="s">
        <v>66</v>
      </c>
      <c r="E32" s="398"/>
      <c r="F32" s="399"/>
      <c r="G32" s="399"/>
      <c r="H32" s="55" t="s">
        <v>67</v>
      </c>
      <c r="I32" s="173"/>
      <c r="J32" s="65"/>
      <c r="K32" s="172"/>
      <c r="L32" s="53" t="s">
        <v>68</v>
      </c>
      <c r="M32" s="31"/>
      <c r="N32" s="30"/>
      <c r="O32" s="104"/>
      <c r="P32" s="34"/>
    </row>
    <row r="33" spans="1:16" ht="33" customHeight="1" x14ac:dyDescent="0.4">
      <c r="A33" s="56" t="s">
        <v>69</v>
      </c>
      <c r="B33" s="400"/>
      <c r="C33" s="434"/>
      <c r="D33" s="57" t="s">
        <v>66</v>
      </c>
      <c r="E33" s="398"/>
      <c r="F33" s="399"/>
      <c r="G33" s="399"/>
      <c r="H33" s="57" t="s">
        <v>67</v>
      </c>
      <c r="I33" s="66"/>
      <c r="J33" s="67"/>
      <c r="K33" s="143"/>
      <c r="L33" s="58" t="s">
        <v>70</v>
      </c>
      <c r="M33" s="163">
        <f>SUM(M30:M32)</f>
        <v>0</v>
      </c>
      <c r="N33" s="164">
        <f>SUM(N30:N32)</f>
        <v>0</v>
      </c>
      <c r="O33" s="104"/>
      <c r="P33" s="33"/>
    </row>
    <row r="34" spans="1:16" ht="17.399999999999999" customHeight="1" x14ac:dyDescent="0.35">
      <c r="A34" s="386" t="s">
        <v>71</v>
      </c>
      <c r="B34" s="387"/>
      <c r="C34" s="388"/>
      <c r="D34" s="403"/>
      <c r="E34" s="368" t="s">
        <v>72</v>
      </c>
      <c r="F34" s="396">
        <v>0.67</v>
      </c>
      <c r="G34" s="368" t="s">
        <v>73</v>
      </c>
      <c r="H34" s="383"/>
      <c r="I34" s="370" t="s">
        <v>74</v>
      </c>
      <c r="J34" s="374">
        <f>ROUND(IF(D34*F34=" ",0,D34*F34),2)</f>
        <v>0</v>
      </c>
      <c r="K34" s="402"/>
      <c r="L34" s="370" t="s">
        <v>75</v>
      </c>
      <c r="M34" s="372"/>
      <c r="N34" s="372"/>
      <c r="O34" s="119"/>
      <c r="P34" s="33"/>
    </row>
    <row r="35" spans="1:16" ht="17.399999999999999" customHeight="1" x14ac:dyDescent="0.35">
      <c r="A35" s="389"/>
      <c r="B35" s="390"/>
      <c r="C35" s="390"/>
      <c r="D35" s="369"/>
      <c r="E35" s="369"/>
      <c r="F35" s="397"/>
      <c r="G35" s="369"/>
      <c r="H35" s="384"/>
      <c r="I35" s="371"/>
      <c r="J35" s="375"/>
      <c r="K35" s="375"/>
      <c r="L35" s="371"/>
      <c r="M35" s="373"/>
      <c r="N35" s="373"/>
      <c r="O35" s="104"/>
      <c r="P35" s="159"/>
    </row>
    <row r="36" spans="1:16" ht="33" customHeight="1" thickBot="1" x14ac:dyDescent="0.45">
      <c r="A36" s="59" t="s">
        <v>76</v>
      </c>
      <c r="B36" s="380"/>
      <c r="C36" s="381"/>
      <c r="D36" s="381"/>
      <c r="E36" s="381"/>
      <c r="F36" s="381"/>
      <c r="G36" s="381"/>
      <c r="H36" s="382"/>
      <c r="I36" s="60" t="s">
        <v>77</v>
      </c>
      <c r="J36" s="61">
        <f>SUM(J30:J35)</f>
        <v>0</v>
      </c>
      <c r="K36" s="63">
        <f>SUM(K30:K34)</f>
        <v>0</v>
      </c>
      <c r="L36" s="60" t="s">
        <v>77</v>
      </c>
      <c r="M36" s="62">
        <f>SUM(M33:M34)</f>
        <v>0</v>
      </c>
      <c r="N36" s="62">
        <f>SUM(N33:N34)</f>
        <v>0</v>
      </c>
      <c r="O36" s="111" t="s">
        <v>77</v>
      </c>
      <c r="P36" s="64">
        <f>SUM(P30:P34)</f>
        <v>0</v>
      </c>
    </row>
    <row r="37" spans="1:16" ht="33" customHeight="1" thickTop="1" x14ac:dyDescent="0.35">
      <c r="A37" s="150" t="s">
        <v>55</v>
      </c>
      <c r="B37" s="96" t="s">
        <v>56</v>
      </c>
      <c r="C37" s="394"/>
      <c r="D37" s="395"/>
      <c r="E37" s="96" t="s">
        <v>57</v>
      </c>
      <c r="F37" s="378"/>
      <c r="G37" s="378"/>
      <c r="H37" s="379"/>
      <c r="I37" s="51" t="s">
        <v>58</v>
      </c>
      <c r="J37" s="34"/>
      <c r="K37" s="34"/>
      <c r="L37" s="53" t="s">
        <v>59</v>
      </c>
      <c r="M37" s="167"/>
      <c r="N37" s="31"/>
      <c r="O37" s="118"/>
      <c r="P37" s="34"/>
    </row>
    <row r="38" spans="1:16" ht="33" customHeight="1" x14ac:dyDescent="0.35">
      <c r="A38" s="148" t="s">
        <v>60</v>
      </c>
      <c r="B38" s="56" t="s">
        <v>61</v>
      </c>
      <c r="C38" s="376"/>
      <c r="D38" s="391"/>
      <c r="E38" s="392" t="s">
        <v>62</v>
      </c>
      <c r="F38" s="393"/>
      <c r="G38" s="376"/>
      <c r="H38" s="377"/>
      <c r="I38" s="51" t="s">
        <v>63</v>
      </c>
      <c r="J38" s="34"/>
      <c r="K38" s="34"/>
      <c r="L38" s="53" t="s">
        <v>64</v>
      </c>
      <c r="M38" s="31"/>
      <c r="N38" s="31"/>
      <c r="O38" s="104"/>
      <c r="P38" s="34"/>
    </row>
    <row r="39" spans="1:16" ht="33" customHeight="1" x14ac:dyDescent="0.35">
      <c r="A39" s="54" t="s">
        <v>65</v>
      </c>
      <c r="B39" s="400"/>
      <c r="C39" s="401"/>
      <c r="D39" s="55" t="s">
        <v>66</v>
      </c>
      <c r="E39" s="398"/>
      <c r="F39" s="399"/>
      <c r="G39" s="399"/>
      <c r="H39" s="55" t="s">
        <v>67</v>
      </c>
      <c r="I39" s="173"/>
      <c r="J39" s="65"/>
      <c r="K39" s="172"/>
      <c r="L39" s="53" t="s">
        <v>68</v>
      </c>
      <c r="M39" s="31"/>
      <c r="N39" s="30"/>
      <c r="O39" s="104"/>
      <c r="P39" s="34"/>
    </row>
    <row r="40" spans="1:16" ht="33" customHeight="1" x14ac:dyDescent="0.4">
      <c r="A40" s="56" t="s">
        <v>69</v>
      </c>
      <c r="B40" s="187"/>
      <c r="C40" s="188"/>
      <c r="D40" s="57" t="s">
        <v>66</v>
      </c>
      <c r="E40" s="398"/>
      <c r="F40" s="399"/>
      <c r="G40" s="399"/>
      <c r="H40" s="57" t="s">
        <v>67</v>
      </c>
      <c r="I40" s="66"/>
      <c r="J40" s="67"/>
      <c r="K40" s="143"/>
      <c r="L40" s="58" t="s">
        <v>70</v>
      </c>
      <c r="M40" s="163">
        <f>SUM(M37:M39)</f>
        <v>0</v>
      </c>
      <c r="N40" s="164">
        <f>SUM(N37:N39)</f>
        <v>0</v>
      </c>
      <c r="O40" s="104"/>
      <c r="P40" s="33"/>
    </row>
    <row r="41" spans="1:16" ht="17.399999999999999" customHeight="1" x14ac:dyDescent="0.35">
      <c r="A41" s="386" t="s">
        <v>71</v>
      </c>
      <c r="B41" s="387"/>
      <c r="C41" s="388"/>
      <c r="D41" s="403"/>
      <c r="E41" s="368" t="s">
        <v>72</v>
      </c>
      <c r="F41" s="396">
        <v>0.67</v>
      </c>
      <c r="G41" s="368" t="s">
        <v>73</v>
      </c>
      <c r="H41" s="383"/>
      <c r="I41" s="370" t="s">
        <v>74</v>
      </c>
      <c r="J41" s="374">
        <f>ROUND(IF(D41*F41=" ",0,D41*F41),2)</f>
        <v>0</v>
      </c>
      <c r="K41" s="402"/>
      <c r="L41" s="370" t="s">
        <v>75</v>
      </c>
      <c r="M41" s="372"/>
      <c r="N41" s="372"/>
      <c r="O41" s="119"/>
      <c r="P41" s="33"/>
    </row>
    <row r="42" spans="1:16" ht="17.399999999999999" customHeight="1" x14ac:dyDescent="0.35">
      <c r="A42" s="389"/>
      <c r="B42" s="390"/>
      <c r="C42" s="390"/>
      <c r="D42" s="369"/>
      <c r="E42" s="369"/>
      <c r="F42" s="397"/>
      <c r="G42" s="369"/>
      <c r="H42" s="384"/>
      <c r="I42" s="371"/>
      <c r="J42" s="375"/>
      <c r="K42" s="375"/>
      <c r="L42" s="371"/>
      <c r="M42" s="373"/>
      <c r="N42" s="373"/>
      <c r="O42" s="104"/>
      <c r="P42" s="159"/>
    </row>
    <row r="43" spans="1:16" ht="33" customHeight="1" thickBot="1" x14ac:dyDescent="0.45">
      <c r="A43" s="59" t="s">
        <v>76</v>
      </c>
      <c r="B43" s="380"/>
      <c r="C43" s="381"/>
      <c r="D43" s="381"/>
      <c r="E43" s="381"/>
      <c r="F43" s="381"/>
      <c r="G43" s="381"/>
      <c r="H43" s="382"/>
      <c r="I43" s="60" t="s">
        <v>77</v>
      </c>
      <c r="J43" s="61">
        <f>SUM(J37:J42)</f>
        <v>0</v>
      </c>
      <c r="K43" s="63">
        <f>SUM(K37:K41)</f>
        <v>0</v>
      </c>
      <c r="L43" s="60" t="s">
        <v>77</v>
      </c>
      <c r="M43" s="62">
        <f>SUM(M40:M41)</f>
        <v>0</v>
      </c>
      <c r="N43" s="62">
        <f>SUM(N40:N41)</f>
        <v>0</v>
      </c>
      <c r="O43" s="114" t="s">
        <v>77</v>
      </c>
      <c r="P43" s="64">
        <f>SUM(P37:P41)</f>
        <v>0</v>
      </c>
    </row>
    <row r="44" spans="1:16" ht="36" customHeight="1" thickTop="1" x14ac:dyDescent="0.4">
      <c r="A44" s="68"/>
      <c r="B44" s="69"/>
      <c r="C44" s="69"/>
      <c r="D44" s="69"/>
      <c r="E44" s="69"/>
      <c r="F44" s="69"/>
      <c r="G44" s="69"/>
      <c r="H44" s="69"/>
      <c r="I44" s="70" t="s">
        <v>58</v>
      </c>
      <c r="J44" s="71">
        <f>SUM(J9+J16+J23+J30+J37)</f>
        <v>0</v>
      </c>
      <c r="K44" s="71">
        <f>SUM(K9+K16+K23+K30+K37)</f>
        <v>0</v>
      </c>
      <c r="L44" s="72" t="s">
        <v>78</v>
      </c>
      <c r="M44" s="73">
        <f>SUM(M12,M19,M26,M33,M40)</f>
        <v>0</v>
      </c>
      <c r="N44" s="73">
        <f>SUM(N12,N19,N26,N33,N40)</f>
        <v>0</v>
      </c>
      <c r="O44" s="97" t="s">
        <v>79</v>
      </c>
      <c r="P44" s="74">
        <f>SUM(P15,P22,P29,P36,P43)</f>
        <v>0</v>
      </c>
    </row>
    <row r="45" spans="1:16" ht="33" customHeight="1" x14ac:dyDescent="0.4">
      <c r="B45" s="75"/>
      <c r="C45" s="75"/>
      <c r="D45" s="75"/>
      <c r="E45" s="75"/>
      <c r="F45" s="76"/>
      <c r="G45" s="435" t="s">
        <v>80</v>
      </c>
      <c r="H45" s="436"/>
      <c r="I45" s="77" t="s">
        <v>63</v>
      </c>
      <c r="J45" s="78">
        <f>SUM(J10+J17+J24+J31+J38)</f>
        <v>0</v>
      </c>
      <c r="K45" s="78">
        <f>SUM(K10+K17+K24+K31+K38)</f>
        <v>0</v>
      </c>
      <c r="L45" s="79" t="s">
        <v>81</v>
      </c>
      <c r="M45" s="80">
        <f>SUM(M13,M20,M27,M34,M41)</f>
        <v>0</v>
      </c>
      <c r="N45" s="80">
        <f>SUM(N13,N20,N27,N34,N41)</f>
        <v>0</v>
      </c>
      <c r="O45" s="81"/>
      <c r="P45" s="82"/>
    </row>
    <row r="46" spans="1:16" ht="33" customHeight="1" x14ac:dyDescent="0.35">
      <c r="G46" s="436"/>
      <c r="H46" s="436"/>
      <c r="I46" s="83" t="s">
        <v>74</v>
      </c>
      <c r="J46" s="84">
        <f>SUM(J13,J14,J20,J21,J27,J28,J34,J35,J41,J42)</f>
        <v>0</v>
      </c>
      <c r="K46" s="149"/>
      <c r="L46" s="85"/>
      <c r="M46" s="85"/>
      <c r="N46" s="86"/>
      <c r="O46" s="98"/>
      <c r="P46" s="87"/>
    </row>
    <row r="47" spans="1:16" ht="18" customHeight="1" x14ac:dyDescent="0.35">
      <c r="A47" s="106" t="s">
        <v>82</v>
      </c>
      <c r="B47"/>
      <c r="C47" s="18"/>
      <c r="D47" s="18"/>
      <c r="E47" s="18"/>
      <c r="I47" s="3"/>
      <c r="K47" s="88"/>
      <c r="L47" s="89"/>
      <c r="M47" s="89"/>
      <c r="N47" s="89"/>
      <c r="O47" s="90"/>
    </row>
    <row r="48" spans="1:16" ht="18" customHeight="1" x14ac:dyDescent="0.35">
      <c r="A48" s="107">
        <v>-1</v>
      </c>
      <c r="B48" s="451" t="s">
        <v>83</v>
      </c>
      <c r="C48" s="450"/>
      <c r="D48" s="165"/>
      <c r="E48" s="107">
        <v>-2</v>
      </c>
      <c r="F48" s="456" t="s">
        <v>84</v>
      </c>
      <c r="G48" s="457"/>
      <c r="H48" s="457"/>
      <c r="I48" s="108">
        <v>-3</v>
      </c>
      <c r="J48" s="453" t="s">
        <v>167</v>
      </c>
      <c r="K48" s="454"/>
      <c r="L48" s="454"/>
    </row>
    <row r="49" spans="1:16" ht="18" customHeight="1" x14ac:dyDescent="0.35">
      <c r="B49" s="455" t="s">
        <v>86</v>
      </c>
      <c r="C49" s="450"/>
      <c r="D49"/>
      <c r="E49" s="165"/>
      <c r="F49" s="451" t="s">
        <v>87</v>
      </c>
      <c r="G49" s="450"/>
      <c r="H49" s="91"/>
      <c r="I49" s="189"/>
      <c r="J49" s="454"/>
      <c r="K49" s="454"/>
      <c r="L49" s="454"/>
      <c r="O49" s="3"/>
    </row>
    <row r="50" spans="1:16" ht="18" customHeight="1" x14ac:dyDescent="0.35">
      <c r="B50" s="191" t="s">
        <v>88</v>
      </c>
      <c r="C50" s="165"/>
      <c r="D50" s="165"/>
      <c r="E50" s="165"/>
      <c r="F50" s="449" t="s">
        <v>89</v>
      </c>
      <c r="G50" s="450"/>
      <c r="H50" s="91"/>
      <c r="I50" s="91"/>
      <c r="J50" s="454"/>
      <c r="K50" s="454"/>
      <c r="L50" s="454"/>
      <c r="O50" s="3"/>
    </row>
    <row r="51" spans="1:16" ht="18" customHeight="1" x14ac:dyDescent="0.35">
      <c r="A51" s="19"/>
      <c r="B51" s="455" t="s">
        <v>90</v>
      </c>
      <c r="C51" s="450"/>
      <c r="D51"/>
      <c r="E51" s="165"/>
      <c r="F51" s="451" t="s">
        <v>91</v>
      </c>
      <c r="G51" s="450"/>
      <c r="H51" s="91"/>
      <c r="I51" s="91"/>
      <c r="J51" s="454"/>
      <c r="K51" s="454"/>
      <c r="L51" s="454"/>
      <c r="M51" s="5"/>
      <c r="N51" s="5"/>
      <c r="O51" s="7"/>
      <c r="P51" s="92"/>
    </row>
    <row r="52" spans="1:16" ht="18" customHeight="1" x14ac:dyDescent="0.35">
      <c r="B52" s="170"/>
      <c r="C52" s="170"/>
      <c r="D52" s="170"/>
      <c r="E52" s="170"/>
      <c r="F52" s="449" t="s">
        <v>92</v>
      </c>
      <c r="G52" s="450"/>
      <c r="H52" s="91"/>
      <c r="I52" s="94"/>
      <c r="J52" s="454"/>
      <c r="K52" s="454"/>
      <c r="L52" s="454"/>
      <c r="M52" s="5"/>
      <c r="N52" s="5"/>
      <c r="O52" s="7"/>
    </row>
    <row r="53" spans="1:16" ht="11.25" customHeight="1" x14ac:dyDescent="0.25">
      <c r="A53" s="19"/>
      <c r="B53" s="5"/>
      <c r="C53" s="5"/>
      <c r="D53" s="5"/>
      <c r="E53" s="5"/>
      <c r="F53" s="5"/>
      <c r="G53" s="5"/>
      <c r="H53" s="5"/>
      <c r="I53" s="7"/>
      <c r="J53" s="5"/>
      <c r="K53" s="5"/>
      <c r="L53" s="5"/>
      <c r="M53" s="5"/>
      <c r="N53" s="5"/>
      <c r="O53" s="7"/>
      <c r="P53" s="92"/>
    </row>
    <row r="54" spans="1:16" ht="18" customHeight="1" x14ac:dyDescent="0.4">
      <c r="A54" s="105" t="s">
        <v>93</v>
      </c>
      <c r="B54" s="174" t="s">
        <v>94</v>
      </c>
      <c r="C54" s="165"/>
      <c r="D54" s="165"/>
      <c r="E54" s="165"/>
      <c r="F54" s="165"/>
      <c r="G54" s="165"/>
      <c r="H54" s="165"/>
      <c r="I54" s="165"/>
      <c r="J54" s="165"/>
      <c r="K54" s="165"/>
      <c r="L54"/>
      <c r="M54"/>
      <c r="N54"/>
      <c r="O54" s="3"/>
      <c r="P54" s="92"/>
    </row>
    <row r="55" spans="1:16" ht="18" customHeight="1" x14ac:dyDescent="0.4">
      <c r="A55" s="5"/>
      <c r="B55" s="452" t="s">
        <v>95</v>
      </c>
      <c r="C55" s="452"/>
      <c r="D55" s="452"/>
      <c r="E55" s="452"/>
      <c r="F55" s="452"/>
      <c r="I55" s="3"/>
      <c r="L55" s="5"/>
      <c r="M55" s="5"/>
      <c r="N55" s="5"/>
      <c r="O55" s="7"/>
      <c r="P55" s="5"/>
    </row>
    <row r="56" spans="1:16" ht="18" customHeight="1" x14ac:dyDescent="0.35">
      <c r="A56" s="5"/>
      <c r="B56" s="5"/>
      <c r="C56" s="447" t="s">
        <v>51</v>
      </c>
      <c r="D56" s="447"/>
      <c r="E56" s="447"/>
      <c r="F56" s="91"/>
      <c r="G56" s="448">
        <v>135.6</v>
      </c>
      <c r="H56" s="296"/>
      <c r="I56" s="3"/>
      <c r="L56" s="5"/>
      <c r="N56" s="95"/>
      <c r="O56" s="7"/>
      <c r="P56" s="5"/>
    </row>
    <row r="57" spans="1:16" ht="18" customHeight="1" x14ac:dyDescent="0.35">
      <c r="B57" s="5"/>
      <c r="C57" s="447" t="s">
        <v>96</v>
      </c>
      <c r="D57" s="447"/>
      <c r="E57" s="447"/>
      <c r="F57" s="447"/>
      <c r="G57" s="448">
        <v>154.9</v>
      </c>
      <c r="H57" s="296"/>
      <c r="I57" s="3"/>
      <c r="N57" s="95"/>
      <c r="O57" s="5"/>
    </row>
    <row r="58" spans="1:16" ht="15" customHeight="1" x14ac:dyDescent="0.25">
      <c r="A58" s="5" t="s">
        <v>37</v>
      </c>
      <c r="B58" s="5"/>
      <c r="C58" s="5"/>
      <c r="D58" s="5"/>
      <c r="E58" s="5"/>
      <c r="F58" s="5"/>
      <c r="G58" s="5"/>
      <c r="H58" s="5"/>
      <c r="I58" s="7"/>
      <c r="J58" s="5"/>
      <c r="K58" s="5"/>
      <c r="L58" s="5"/>
      <c r="M58" s="5"/>
      <c r="N58" s="5"/>
      <c r="O58" s="7"/>
      <c r="P58" s="142" t="s">
        <v>97</v>
      </c>
    </row>
  </sheetData>
  <sheetProtection selectLockedCells="1"/>
  <mergeCells count="134">
    <mergeCell ref="C56:E56"/>
    <mergeCell ref="G56:H56"/>
    <mergeCell ref="B55:F55"/>
    <mergeCell ref="J48:L52"/>
    <mergeCell ref="B51:C51"/>
    <mergeCell ref="B49:C49"/>
    <mergeCell ref="F48:H48"/>
    <mergeCell ref="F50:G50"/>
    <mergeCell ref="F51:G51"/>
    <mergeCell ref="C57:F57"/>
    <mergeCell ref="G57:H57"/>
    <mergeCell ref="F52:G52"/>
    <mergeCell ref="B48:C48"/>
    <mergeCell ref="F49:G49"/>
    <mergeCell ref="E18:G18"/>
    <mergeCell ref="B32:C32"/>
    <mergeCell ref="B33:C33"/>
    <mergeCell ref="G31:H31"/>
    <mergeCell ref="B18:C18"/>
    <mergeCell ref="E33:G33"/>
    <mergeCell ref="F30:H30"/>
    <mergeCell ref="B25:C25"/>
    <mergeCell ref="B29:H29"/>
    <mergeCell ref="E25:G25"/>
    <mergeCell ref="E32:G32"/>
    <mergeCell ref="C24:D24"/>
    <mergeCell ref="E24:F24"/>
    <mergeCell ref="C31:D31"/>
    <mergeCell ref="E31:F31"/>
    <mergeCell ref="F27:F28"/>
    <mergeCell ref="G24:H24"/>
    <mergeCell ref="B26:C26"/>
    <mergeCell ref="A27:C28"/>
    <mergeCell ref="G45:H46"/>
    <mergeCell ref="O7:P7"/>
    <mergeCell ref="C9:D9"/>
    <mergeCell ref="F9:H9"/>
    <mergeCell ref="E11:G11"/>
    <mergeCell ref="I11:K12"/>
    <mergeCell ref="E12:G12"/>
    <mergeCell ref="B12:C12"/>
    <mergeCell ref="C30:D30"/>
    <mergeCell ref="C16:D16"/>
    <mergeCell ref="C10:D10"/>
    <mergeCell ref="A13:C14"/>
    <mergeCell ref="E13:E14"/>
    <mergeCell ref="K27:K28"/>
    <mergeCell ref="F16:H16"/>
    <mergeCell ref="E19:G19"/>
    <mergeCell ref="G17:H17"/>
    <mergeCell ref="C17:D17"/>
    <mergeCell ref="C23:D23"/>
    <mergeCell ref="O13:O14"/>
    <mergeCell ref="P13:P14"/>
    <mergeCell ref="B43:H43"/>
    <mergeCell ref="B11:C11"/>
    <mergeCell ref="D13:D14"/>
    <mergeCell ref="N27:N28"/>
    <mergeCell ref="L34:L35"/>
    <mergeCell ref="M34:M35"/>
    <mergeCell ref="N34:N35"/>
    <mergeCell ref="B15:H15"/>
    <mergeCell ref="I18:K19"/>
    <mergeCell ref="E27:E28"/>
    <mergeCell ref="K34:K35"/>
    <mergeCell ref="A20:C21"/>
    <mergeCell ref="E26:G26"/>
    <mergeCell ref="F23:H23"/>
    <mergeCell ref="B22:H22"/>
    <mergeCell ref="L20:L21"/>
    <mergeCell ref="M20:M21"/>
    <mergeCell ref="N20:N21"/>
    <mergeCell ref="K20:K21"/>
    <mergeCell ref="F20:F21"/>
    <mergeCell ref="D20:D21"/>
    <mergeCell ref="D27:D28"/>
    <mergeCell ref="B19:C19"/>
    <mergeCell ref="J27:J28"/>
    <mergeCell ref="G27:H28"/>
    <mergeCell ref="I27:I28"/>
    <mergeCell ref="J20:J21"/>
    <mergeCell ref="K13:K14"/>
    <mergeCell ref="F13:F14"/>
    <mergeCell ref="L13:L14"/>
    <mergeCell ref="M13:M14"/>
    <mergeCell ref="N13:N14"/>
    <mergeCell ref="E17:F17"/>
    <mergeCell ref="J13:J14"/>
    <mergeCell ref="D1:M1"/>
    <mergeCell ref="I7:K7"/>
    <mergeCell ref="L7:N7"/>
    <mergeCell ref="F3:L3"/>
    <mergeCell ref="E10:F10"/>
    <mergeCell ref="G10:H10"/>
    <mergeCell ref="B7:H8"/>
    <mergeCell ref="F2:L2"/>
    <mergeCell ref="A4:B4"/>
    <mergeCell ref="C4:H4"/>
    <mergeCell ref="C5:H5"/>
    <mergeCell ref="M4:N4"/>
    <mergeCell ref="G13:H14"/>
    <mergeCell ref="I13:I14"/>
    <mergeCell ref="N41:N42"/>
    <mergeCell ref="A34:C35"/>
    <mergeCell ref="C38:D38"/>
    <mergeCell ref="E38:F38"/>
    <mergeCell ref="C37:D37"/>
    <mergeCell ref="F34:F35"/>
    <mergeCell ref="E34:E35"/>
    <mergeCell ref="G34:H35"/>
    <mergeCell ref="I34:I35"/>
    <mergeCell ref="E39:G39"/>
    <mergeCell ref="E40:G40"/>
    <mergeCell ref="B39:C39"/>
    <mergeCell ref="F41:F42"/>
    <mergeCell ref="K41:K42"/>
    <mergeCell ref="I41:I42"/>
    <mergeCell ref="D34:D35"/>
    <mergeCell ref="D41:D42"/>
    <mergeCell ref="A41:C42"/>
    <mergeCell ref="E41:E42"/>
    <mergeCell ref="G41:H42"/>
    <mergeCell ref="J34:J35"/>
    <mergeCell ref="E20:E21"/>
    <mergeCell ref="L41:L42"/>
    <mergeCell ref="M41:M42"/>
    <mergeCell ref="J41:J42"/>
    <mergeCell ref="G38:H38"/>
    <mergeCell ref="F37:H37"/>
    <mergeCell ref="B36:H36"/>
    <mergeCell ref="G20:H21"/>
    <mergeCell ref="I20:I21"/>
    <mergeCell ref="L27:L28"/>
    <mergeCell ref="M27:M28"/>
  </mergeCells>
  <phoneticPr fontId="0" type="noConversion"/>
  <conditionalFormatting sqref="J13">
    <cfRule type="expression" priority="1" stopIfTrue="1">
      <formula>""" ""=0"</formula>
    </cfRule>
  </conditionalFormatting>
  <conditionalFormatting sqref="J20">
    <cfRule type="expression" priority="24" stopIfTrue="1">
      <formula>""" ""=0"</formula>
    </cfRule>
  </conditionalFormatting>
  <conditionalFormatting sqref="J27">
    <cfRule type="expression" priority="23" stopIfTrue="1">
      <formula>""" ""=0"</formula>
    </cfRule>
  </conditionalFormatting>
  <conditionalFormatting sqref="J34">
    <cfRule type="expression" priority="22" stopIfTrue="1">
      <formula>""" ""=0"</formula>
    </cfRule>
  </conditionalFormatting>
  <conditionalFormatting sqref="J41">
    <cfRule type="expression" priority="21" stopIfTrue="1">
      <formula>""" ""=0"</formula>
    </cfRule>
  </conditionalFormatting>
  <conditionalFormatting sqref="L13 I22 I32 I46 I52 I55 I64">
    <cfRule type="expression" priority="111" stopIfTrue="1">
      <formula>""" ""=0"</formula>
    </cfRule>
  </conditionalFormatting>
  <conditionalFormatting sqref="L20">
    <cfRule type="expression" priority="37" stopIfTrue="1">
      <formula>""" ""=0"</formula>
    </cfRule>
  </conditionalFormatting>
  <conditionalFormatting sqref="L27">
    <cfRule type="expression" priority="35" stopIfTrue="1">
      <formula>""" ""=0"</formula>
    </cfRule>
  </conditionalFormatting>
  <conditionalFormatting sqref="L34">
    <cfRule type="expression" priority="33" stopIfTrue="1">
      <formula>""" ""=0"</formula>
    </cfRule>
  </conditionalFormatting>
  <conditionalFormatting sqref="L41">
    <cfRule type="expression" priority="31" stopIfTrue="1">
      <formula>""" ""=0"</formula>
    </cfRule>
  </conditionalFormatting>
  <conditionalFormatting sqref="L56 L60">
    <cfRule type="cellIs" dxfId="82" priority="110" stopIfTrue="1" operator="greaterThan">
      <formula>28</formula>
    </cfRule>
  </conditionalFormatting>
  <conditionalFormatting sqref="L47:M47 M48:M50 M52 L53:M53 L55:M55 L57:M57 L59:M59 L61:M61">
    <cfRule type="cellIs" dxfId="81" priority="108" stopIfTrue="1" operator="greaterThan">
      <formula>28</formula>
    </cfRule>
  </conditionalFormatting>
  <conditionalFormatting sqref="M48 M51 M56 M60">
    <cfRule type="cellIs" dxfId="80" priority="109" stopIfTrue="1" operator="greaterThan">
      <formula>30</formula>
    </cfRule>
  </conditionalFormatting>
  <conditionalFormatting sqref="M9:N9">
    <cfRule type="cellIs" dxfId="79" priority="10" stopIfTrue="1" operator="greaterThan">
      <formula>28</formula>
    </cfRule>
  </conditionalFormatting>
  <conditionalFormatting sqref="M16:N16">
    <cfRule type="cellIs" dxfId="78" priority="5" stopIfTrue="1" operator="greaterThan">
      <formula>28</formula>
    </cfRule>
  </conditionalFormatting>
  <conditionalFormatting sqref="M23:N23">
    <cfRule type="cellIs" dxfId="77" priority="4" stopIfTrue="1" operator="greaterThan">
      <formula>28</formula>
    </cfRule>
  </conditionalFormatting>
  <conditionalFormatting sqref="M30:N30">
    <cfRule type="cellIs" dxfId="76" priority="3" stopIfTrue="1" operator="greaterThan">
      <formula>28</formula>
    </cfRule>
  </conditionalFormatting>
  <conditionalFormatting sqref="M37:N37">
    <cfRule type="cellIs" dxfId="75" priority="2" stopIfTrue="1" operator="greaterThan">
      <formula>28</formula>
    </cfRule>
  </conditionalFormatting>
  <dataValidations xWindow="204" yWindow="521" count="6">
    <dataValidation allowBlank="1" showInputMessage="1" showErrorMessage="1" prompt="Time must be entered in the following format:   h:mm" sqref="B32:B33 E32:G33 B25:B26 B18:B19 B11:B12 E18:G19 E11:G12 E25:G26 B39:B40 E39:G40" xr:uid="{00000000-0002-0000-0200-000000000000}"/>
    <dataValidation type="list" allowBlank="1" showInputMessage="1" showErrorMessage="1" sqref="M9:N9 M16:N16 M23:N23 M30:N30 M37:N37" xr:uid="{00000000-0002-0000-0200-000002000000}">
      <formula1>"10.1"</formula1>
    </dataValidation>
    <dataValidation type="list" allowBlank="1" showInputMessage="1" showErrorMessage="1" sqref="M10:N10 M17:N17 M24:N24 M31:N31 M38:N38" xr:uid="{00000000-0002-0000-0200-000003000000}">
      <formula1>"13.3"</formula1>
    </dataValidation>
    <dataValidation type="list" allowBlank="1" showInputMessage="1" showErrorMessage="1" sqref="M11 M18 M25 M32 M39" xr:uid="{00000000-0002-0000-0200-000004000000}">
      <formula1>"23.1"</formula1>
    </dataValidation>
    <dataValidation type="list" allowBlank="1" showInputMessage="1" showErrorMessage="1" sqref="N11 N18 N25 N32 N39" xr:uid="{00000000-0002-0000-0200-000005000000}">
      <formula1>"26.3"</formula1>
    </dataValidation>
    <dataValidation type="list" allowBlank="1" showInputMessage="1" showErrorMessage="1" sqref="F13:F14 F20:F21 F27:F28 F34:F35 F41:F42" xr:uid="{D835D739-6212-4425-87A9-4CC3B9D4EDE3}">
      <formula1>"0.33, .67, .25"</formula1>
    </dataValidation>
  </dataValidations>
  <printOptions horizontalCentered="1" verticalCentered="1"/>
  <pageMargins left="0" right="0" top="0" bottom="0" header="0" footer="0"/>
  <pageSetup scale="51" orientation="portrait" r:id="rId1"/>
  <headerFooter alignWithMargins="0"/>
  <colBreaks count="1" manualBreakCount="1">
    <brk id="16" max="52" man="1"/>
  </colBreaks>
  <ignoredErrors>
    <ignoredError sqref="K43 K36 K29 K22 P43 P36 P29 P22 P15 C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Q62"/>
  <sheetViews>
    <sheetView showGridLines="0" topLeftCell="A15" zoomScale="90" zoomScaleNormal="90" zoomScaleSheetLayoutView="90" workbookViewId="0">
      <selection activeCell="C5" sqref="C5:H5"/>
    </sheetView>
  </sheetViews>
  <sheetFormatPr defaultColWidth="8.88671875" defaultRowHeight="13.2" x14ac:dyDescent="0.25"/>
  <cols>
    <col min="1" max="1" width="17.6640625" style="3" customWidth="1"/>
    <col min="2" max="3" width="12.6640625" style="3" customWidth="1"/>
    <col min="4" max="4" width="9.6640625" style="3" customWidth="1"/>
    <col min="5" max="5" width="5.33203125" style="3" customWidth="1"/>
    <col min="6" max="6" width="8.88671875" style="3" customWidth="1"/>
    <col min="7" max="7" width="11.6640625" style="3" customWidth="1"/>
    <col min="8" max="8" width="9.6640625" style="3" customWidth="1"/>
    <col min="9" max="9" width="7.6640625" style="1" customWidth="1"/>
    <col min="10" max="10" width="14.6640625" style="3" customWidth="1"/>
    <col min="11" max="11" width="16.6640625" style="3" customWidth="1"/>
    <col min="12" max="12" width="7.6640625" style="3" customWidth="1"/>
    <col min="13" max="13" width="14.6640625" style="3" customWidth="1"/>
    <col min="14" max="14" width="16.6640625" style="3" customWidth="1"/>
    <col min="15" max="15" width="19.6640625" style="1" customWidth="1"/>
    <col min="16" max="16" width="16.6640625" style="3" customWidth="1"/>
    <col min="17" max="17" width="8.88671875" style="3" hidden="1" customWidth="1"/>
    <col min="18" max="16384" width="8.88671875" style="3"/>
  </cols>
  <sheetData>
    <row r="1" spans="1:17" ht="21" customHeight="1" x14ac:dyDescent="0.4">
      <c r="A1" s="36"/>
      <c r="B1" s="36"/>
      <c r="C1" s="153"/>
      <c r="D1" s="404" t="s">
        <v>43</v>
      </c>
      <c r="E1" s="404"/>
      <c r="F1" s="404"/>
      <c r="G1" s="404"/>
      <c r="H1" s="404"/>
      <c r="I1" s="404"/>
      <c r="J1" s="404"/>
      <c r="K1" s="404"/>
      <c r="L1" s="404"/>
      <c r="M1" s="404"/>
      <c r="N1" s="99"/>
      <c r="O1" s="99"/>
      <c r="P1" s="100"/>
      <c r="Q1" s="1"/>
    </row>
    <row r="2" spans="1:17" ht="21" customHeight="1" x14ac:dyDescent="0.4">
      <c r="A2" s="36"/>
      <c r="B2" s="36"/>
      <c r="C2" s="153"/>
      <c r="D2" s="153"/>
      <c r="E2" s="153"/>
      <c r="F2" s="418" t="s">
        <v>44</v>
      </c>
      <c r="G2" s="418"/>
      <c r="H2" s="418"/>
      <c r="I2" s="418"/>
      <c r="J2" s="418"/>
      <c r="K2" s="418"/>
      <c r="L2" s="418"/>
      <c r="M2" s="101"/>
      <c r="N2" s="101"/>
      <c r="O2" s="153"/>
      <c r="P2" s="153"/>
    </row>
    <row r="3" spans="1:17" ht="21" customHeight="1" x14ac:dyDescent="0.3">
      <c r="A3" s="38"/>
      <c r="B3" s="154"/>
      <c r="C3" s="153"/>
      <c r="D3" s="153"/>
      <c r="E3" s="153"/>
      <c r="F3" s="411" t="s">
        <v>45</v>
      </c>
      <c r="G3" s="411"/>
      <c r="H3" s="411"/>
      <c r="I3" s="411"/>
      <c r="J3" s="411"/>
      <c r="K3" s="411"/>
      <c r="L3" s="411"/>
      <c r="M3" s="102"/>
      <c r="N3" s="102"/>
      <c r="O3" s="153"/>
      <c r="P3" s="153"/>
    </row>
    <row r="4" spans="1:17" s="4" customFormat="1" ht="27" customHeight="1" x14ac:dyDescent="0.4">
      <c r="A4" s="419" t="s">
        <v>46</v>
      </c>
      <c r="B4" s="419"/>
      <c r="C4" s="421">
        <f>+'Daily Travel Summary'!A15</f>
        <v>0</v>
      </c>
      <c r="D4" s="421"/>
      <c r="E4" s="421"/>
      <c r="F4" s="421"/>
      <c r="G4" s="421"/>
      <c r="H4" s="421"/>
      <c r="I4" s="115"/>
      <c r="J4" s="103" t="s">
        <v>98</v>
      </c>
      <c r="M4" s="421">
        <f>+'Daily Travel Summary'!B13</f>
        <v>0</v>
      </c>
      <c r="N4" s="421"/>
    </row>
    <row r="5" spans="1:17" s="4" customFormat="1" ht="27" customHeight="1" thickBot="1" x14ac:dyDescent="0.45">
      <c r="A5" s="171" t="s">
        <v>41</v>
      </c>
      <c r="B5" s="41"/>
      <c r="C5" s="482"/>
      <c r="D5" s="482"/>
      <c r="E5" s="482"/>
      <c r="F5" s="482"/>
      <c r="G5" s="482"/>
      <c r="H5" s="482"/>
      <c r="I5" s="116"/>
      <c r="J5" s="116"/>
      <c r="K5" s="40"/>
      <c r="L5" s="40"/>
      <c r="M5" s="41"/>
      <c r="N5" s="42" t="s">
        <v>0</v>
      </c>
      <c r="O5" s="43"/>
      <c r="P5" s="44"/>
    </row>
    <row r="6" spans="1:17" s="4" customFormat="1" ht="18.75" customHeight="1" thickTop="1" x14ac:dyDescent="0.3">
      <c r="A6" s="466"/>
      <c r="B6" s="467"/>
      <c r="C6" s="463" t="s">
        <v>47</v>
      </c>
      <c r="D6" s="464"/>
      <c r="E6" s="464"/>
      <c r="F6" s="464"/>
      <c r="G6" s="464"/>
      <c r="H6" s="465"/>
      <c r="I6" s="463" t="s">
        <v>48</v>
      </c>
      <c r="J6" s="464"/>
      <c r="K6" s="480"/>
      <c r="L6" s="481" t="s">
        <v>49</v>
      </c>
      <c r="M6" s="464"/>
      <c r="N6" s="465"/>
      <c r="O6" s="458" t="s">
        <v>50</v>
      </c>
      <c r="P6" s="459"/>
      <c r="Q6" s="121"/>
    </row>
    <row r="7" spans="1:17" ht="24" customHeight="1" x14ac:dyDescent="0.3">
      <c r="A7" s="137" t="s">
        <v>41</v>
      </c>
      <c r="B7" s="477" t="s">
        <v>56</v>
      </c>
      <c r="C7" s="478"/>
      <c r="D7" s="479"/>
      <c r="E7" s="460" t="s">
        <v>57</v>
      </c>
      <c r="F7" s="461"/>
      <c r="G7" s="461"/>
      <c r="H7" s="462"/>
      <c r="I7" s="48"/>
      <c r="J7" s="130" t="s">
        <v>51</v>
      </c>
      <c r="K7" s="130" t="s">
        <v>52</v>
      </c>
      <c r="L7" s="48"/>
      <c r="M7" s="130" t="s">
        <v>51</v>
      </c>
      <c r="N7" s="129" t="s">
        <v>52</v>
      </c>
      <c r="O7" s="127"/>
      <c r="P7" s="132"/>
      <c r="Q7" s="120" t="s">
        <v>54</v>
      </c>
    </row>
    <row r="8" spans="1:17" ht="24" customHeight="1" x14ac:dyDescent="0.3">
      <c r="A8" s="125"/>
      <c r="B8" s="126"/>
      <c r="C8" s="468" t="s">
        <v>99</v>
      </c>
      <c r="D8" s="469"/>
      <c r="E8" s="469"/>
      <c r="F8" s="469"/>
      <c r="G8" s="469"/>
      <c r="H8" s="470"/>
      <c r="I8" s="49" t="s">
        <v>100</v>
      </c>
      <c r="J8" s="133">
        <f>+'Page 1 - Daily Travel Detail'!J44</f>
        <v>0</v>
      </c>
      <c r="K8" s="133">
        <f>+'Page 1 - Daily Travel Detail'!K44</f>
        <v>0</v>
      </c>
      <c r="L8" s="48"/>
      <c r="M8" s="48"/>
      <c r="N8" s="48"/>
      <c r="O8" s="127"/>
      <c r="P8" s="132"/>
      <c r="Q8" s="122"/>
    </row>
    <row r="9" spans="1:17" ht="24" customHeight="1" x14ac:dyDescent="0.3">
      <c r="A9" s="127"/>
      <c r="B9" s="128"/>
      <c r="C9" s="471"/>
      <c r="D9" s="472"/>
      <c r="E9" s="472"/>
      <c r="F9" s="472"/>
      <c r="G9" s="472"/>
      <c r="H9" s="473"/>
      <c r="I9" s="49" t="s">
        <v>63</v>
      </c>
      <c r="J9" s="133">
        <f>+'Page 1 - Daily Travel Detail'!J45</f>
        <v>0</v>
      </c>
      <c r="K9" s="133">
        <f>+'Page 1 - Daily Travel Detail'!K45</f>
        <v>0</v>
      </c>
      <c r="L9" s="135" t="s">
        <v>74</v>
      </c>
      <c r="M9" s="133">
        <f>+'Page 1 - Daily Travel Detail'!M44</f>
        <v>0</v>
      </c>
      <c r="N9" s="133">
        <f>+'Page 1 - Daily Travel Detail'!N44</f>
        <v>0</v>
      </c>
      <c r="O9" s="127"/>
      <c r="P9" s="132"/>
      <c r="Q9" s="123"/>
    </row>
    <row r="10" spans="1:17" ht="24" customHeight="1" thickBot="1" x14ac:dyDescent="0.4">
      <c r="A10" s="139"/>
      <c r="B10" s="140"/>
      <c r="C10" s="474"/>
      <c r="D10" s="475"/>
      <c r="E10" s="475"/>
      <c r="F10" s="475"/>
      <c r="G10" s="475"/>
      <c r="H10" s="476"/>
      <c r="I10" s="138" t="s">
        <v>101</v>
      </c>
      <c r="J10" s="134">
        <f>+'Page 1 - Daily Travel Detail'!J46</f>
        <v>0</v>
      </c>
      <c r="K10" s="155"/>
      <c r="L10" s="136" t="s">
        <v>75</v>
      </c>
      <c r="M10" s="134">
        <f>+'Page 1 - Daily Travel Detail'!M45</f>
        <v>0</v>
      </c>
      <c r="N10" s="134">
        <f>+'Page 1 - Daily Travel Detail'!N45</f>
        <v>0</v>
      </c>
      <c r="O10" s="139"/>
      <c r="P10" s="134">
        <f>+'Page 1 - Daily Travel Detail'!P44</f>
        <v>0</v>
      </c>
      <c r="Q10" s="124" t="e">
        <v>#VALUE!</v>
      </c>
    </row>
    <row r="11" spans="1:17" ht="30" customHeight="1" thickTop="1" x14ac:dyDescent="0.4">
      <c r="A11" s="151"/>
      <c r="B11" s="412" t="s">
        <v>47</v>
      </c>
      <c r="C11" s="413"/>
      <c r="D11" s="413"/>
      <c r="E11" s="413"/>
      <c r="F11" s="413"/>
      <c r="G11" s="413"/>
      <c r="H11" s="414"/>
      <c r="I11" s="406" t="s">
        <v>48</v>
      </c>
      <c r="J11" s="407"/>
      <c r="K11" s="408"/>
      <c r="L11" s="406" t="s">
        <v>49</v>
      </c>
      <c r="M11" s="409"/>
      <c r="N11" s="410"/>
      <c r="O11" s="406" t="s">
        <v>50</v>
      </c>
      <c r="P11" s="410"/>
      <c r="Q11" s="4"/>
    </row>
    <row r="12" spans="1:17" ht="30" customHeight="1" x14ac:dyDescent="0.3">
      <c r="A12" s="152"/>
      <c r="B12" s="415"/>
      <c r="C12" s="416"/>
      <c r="D12" s="416"/>
      <c r="E12" s="416"/>
      <c r="F12" s="416"/>
      <c r="G12" s="416"/>
      <c r="H12" s="417"/>
      <c r="I12" s="48"/>
      <c r="J12" s="49" t="s">
        <v>51</v>
      </c>
      <c r="K12" s="49" t="s">
        <v>52</v>
      </c>
      <c r="L12" s="48"/>
      <c r="M12" s="49" t="s">
        <v>51</v>
      </c>
      <c r="N12" s="49" t="s">
        <v>52</v>
      </c>
      <c r="O12" s="49" t="s">
        <v>53</v>
      </c>
      <c r="P12" s="50" t="s">
        <v>54</v>
      </c>
      <c r="Q12" s="4"/>
    </row>
    <row r="13" spans="1:17" ht="33" customHeight="1" x14ac:dyDescent="0.35">
      <c r="A13" s="150" t="s">
        <v>55</v>
      </c>
      <c r="B13" s="96" t="s">
        <v>56</v>
      </c>
      <c r="C13" s="394"/>
      <c r="D13" s="395"/>
      <c r="E13" s="96" t="s">
        <v>57</v>
      </c>
      <c r="F13" s="378"/>
      <c r="G13" s="378"/>
      <c r="H13" s="379"/>
      <c r="I13" s="51" t="s">
        <v>58</v>
      </c>
      <c r="J13" s="29"/>
      <c r="K13" s="29"/>
      <c r="L13" s="52" t="s">
        <v>59</v>
      </c>
      <c r="M13" s="167"/>
      <c r="N13" s="31"/>
      <c r="O13" s="110"/>
      <c r="P13" s="29"/>
      <c r="Q13" s="4"/>
    </row>
    <row r="14" spans="1:17" ht="33" customHeight="1" x14ac:dyDescent="0.35">
      <c r="A14" s="148" t="s">
        <v>60</v>
      </c>
      <c r="B14" s="56" t="s">
        <v>61</v>
      </c>
      <c r="C14" s="376"/>
      <c r="D14" s="391"/>
      <c r="E14" s="392" t="s">
        <v>62</v>
      </c>
      <c r="F14" s="393"/>
      <c r="G14" s="376"/>
      <c r="H14" s="377"/>
      <c r="I14" s="51" t="s">
        <v>63</v>
      </c>
      <c r="J14" s="30"/>
      <c r="K14" s="30"/>
      <c r="L14" s="53" t="s">
        <v>64</v>
      </c>
      <c r="M14" s="31"/>
      <c r="N14" s="31"/>
      <c r="O14" s="190"/>
      <c r="P14" s="30"/>
      <c r="Q14" s="4"/>
    </row>
    <row r="15" spans="1:17" ht="33" customHeight="1" x14ac:dyDescent="0.35">
      <c r="A15" s="54" t="s">
        <v>65</v>
      </c>
      <c r="B15" s="400"/>
      <c r="C15" s="401"/>
      <c r="D15" s="55" t="s">
        <v>66</v>
      </c>
      <c r="E15" s="398"/>
      <c r="F15" s="399"/>
      <c r="G15" s="399"/>
      <c r="H15" s="55" t="s">
        <v>67</v>
      </c>
      <c r="I15" s="437"/>
      <c r="J15" s="438"/>
      <c r="K15" s="439"/>
      <c r="L15" s="53" t="s">
        <v>68</v>
      </c>
      <c r="M15" s="31"/>
      <c r="N15" s="30"/>
      <c r="O15" s="190"/>
      <c r="P15" s="29"/>
      <c r="Q15" s="4"/>
    </row>
    <row r="16" spans="1:17" ht="33" customHeight="1" x14ac:dyDescent="0.4">
      <c r="A16" s="56" t="s">
        <v>69</v>
      </c>
      <c r="B16" s="400"/>
      <c r="C16" s="434"/>
      <c r="D16" s="57" t="s">
        <v>66</v>
      </c>
      <c r="E16" s="398"/>
      <c r="F16" s="399"/>
      <c r="G16" s="399"/>
      <c r="H16" s="57" t="s">
        <v>67</v>
      </c>
      <c r="I16" s="440"/>
      <c r="J16" s="441"/>
      <c r="K16" s="442"/>
      <c r="L16" s="58" t="s">
        <v>70</v>
      </c>
      <c r="M16" s="163">
        <f>SUM(M13:M15)</f>
        <v>0</v>
      </c>
      <c r="N16" s="164"/>
      <c r="O16" s="190"/>
      <c r="P16" s="32"/>
      <c r="Q16" s="4"/>
    </row>
    <row r="17" spans="1:17" ht="17.399999999999999" customHeight="1" x14ac:dyDescent="0.35">
      <c r="A17" s="386" t="s">
        <v>71</v>
      </c>
      <c r="B17" s="387"/>
      <c r="C17" s="388"/>
      <c r="D17" s="403"/>
      <c r="E17" s="368" t="s">
        <v>72</v>
      </c>
      <c r="F17" s="396">
        <v>0.67</v>
      </c>
      <c r="G17" s="368" t="s">
        <v>73</v>
      </c>
      <c r="H17" s="383"/>
      <c r="I17" s="370" t="s">
        <v>74</v>
      </c>
      <c r="J17" s="374">
        <f>ROUND(IF(D17*F17=" ",0,D17*F17),2)</f>
        <v>0</v>
      </c>
      <c r="K17" s="402"/>
      <c r="L17" s="370" t="s">
        <v>75</v>
      </c>
      <c r="M17" s="372"/>
      <c r="N17" s="372"/>
      <c r="O17" s="109"/>
      <c r="P17" s="32"/>
      <c r="Q17" s="4"/>
    </row>
    <row r="18" spans="1:17" ht="17.399999999999999" customHeight="1" x14ac:dyDescent="0.35">
      <c r="A18" s="389"/>
      <c r="B18" s="390"/>
      <c r="C18" s="390"/>
      <c r="D18" s="369"/>
      <c r="E18" s="369"/>
      <c r="F18" s="397"/>
      <c r="G18" s="369"/>
      <c r="H18" s="384"/>
      <c r="I18" s="371"/>
      <c r="J18" s="375"/>
      <c r="K18" s="375"/>
      <c r="L18" s="371"/>
      <c r="M18" s="373"/>
      <c r="N18" s="373"/>
      <c r="O18" s="160"/>
      <c r="P18" s="185"/>
      <c r="Q18" s="4"/>
    </row>
    <row r="19" spans="1:17" ht="33" customHeight="1" thickBot="1" x14ac:dyDescent="0.45">
      <c r="A19" s="59" t="s">
        <v>76</v>
      </c>
      <c r="B19" s="380"/>
      <c r="C19" s="381"/>
      <c r="D19" s="381"/>
      <c r="E19" s="381"/>
      <c r="F19" s="381"/>
      <c r="G19" s="381"/>
      <c r="H19" s="382"/>
      <c r="I19" s="60" t="s">
        <v>77</v>
      </c>
      <c r="J19" s="61">
        <f>SUM(J13:J18)</f>
        <v>0</v>
      </c>
      <c r="K19" s="61">
        <f>SUM(K13:K17)</f>
        <v>0</v>
      </c>
      <c r="L19" s="60" t="s">
        <v>77</v>
      </c>
      <c r="M19" s="62">
        <f>SUM(M16:M17)</f>
        <v>0</v>
      </c>
      <c r="N19" s="62"/>
      <c r="O19" s="113" t="s">
        <v>77</v>
      </c>
      <c r="P19" s="62">
        <f>SUM(P13:P17)</f>
        <v>0</v>
      </c>
      <c r="Q19" s="4"/>
    </row>
    <row r="20" spans="1:17" ht="33" customHeight="1" thickTop="1" x14ac:dyDescent="0.35">
      <c r="A20" s="150" t="s">
        <v>55</v>
      </c>
      <c r="B20" s="96" t="s">
        <v>56</v>
      </c>
      <c r="C20" s="394"/>
      <c r="D20" s="395"/>
      <c r="E20" s="96" t="s">
        <v>57</v>
      </c>
      <c r="F20" s="378"/>
      <c r="G20" s="378"/>
      <c r="H20" s="379"/>
      <c r="I20" s="51" t="s">
        <v>58</v>
      </c>
      <c r="J20" s="29"/>
      <c r="K20" s="29"/>
      <c r="L20" s="52" t="s">
        <v>59</v>
      </c>
      <c r="M20" s="167"/>
      <c r="N20" s="31"/>
      <c r="O20" s="117"/>
      <c r="P20" s="29"/>
      <c r="Q20" s="4"/>
    </row>
    <row r="21" spans="1:17" ht="33" customHeight="1" x14ac:dyDescent="0.35">
      <c r="A21" s="148" t="s">
        <v>60</v>
      </c>
      <c r="B21" s="56" t="s">
        <v>61</v>
      </c>
      <c r="C21" s="376"/>
      <c r="D21" s="391"/>
      <c r="E21" s="392" t="s">
        <v>62</v>
      </c>
      <c r="F21" s="393"/>
      <c r="G21" s="376"/>
      <c r="H21" s="377"/>
      <c r="I21" s="51" t="s">
        <v>63</v>
      </c>
      <c r="J21" s="30"/>
      <c r="K21" s="30"/>
      <c r="L21" s="53" t="s">
        <v>64</v>
      </c>
      <c r="M21" s="31"/>
      <c r="N21" s="31"/>
      <c r="O21" s="117"/>
      <c r="P21" s="29"/>
      <c r="Q21" s="4"/>
    </row>
    <row r="22" spans="1:17" ht="33" customHeight="1" x14ac:dyDescent="0.35">
      <c r="A22" s="54" t="s">
        <v>65</v>
      </c>
      <c r="B22" s="400"/>
      <c r="C22" s="401"/>
      <c r="D22" s="55" t="s">
        <v>66</v>
      </c>
      <c r="E22" s="398"/>
      <c r="F22" s="399"/>
      <c r="G22" s="399"/>
      <c r="H22" s="55" t="s">
        <v>67</v>
      </c>
      <c r="I22" s="437"/>
      <c r="J22" s="438"/>
      <c r="K22" s="439"/>
      <c r="L22" s="53" t="s">
        <v>68</v>
      </c>
      <c r="M22" s="31"/>
      <c r="N22" s="30"/>
      <c r="O22" s="117"/>
      <c r="P22" s="29"/>
      <c r="Q22" s="4"/>
    </row>
    <row r="23" spans="1:17" ht="33" customHeight="1" x14ac:dyDescent="0.4">
      <c r="A23" s="56" t="s">
        <v>69</v>
      </c>
      <c r="B23" s="400"/>
      <c r="C23" s="434"/>
      <c r="D23" s="57" t="s">
        <v>66</v>
      </c>
      <c r="E23" s="398"/>
      <c r="F23" s="399"/>
      <c r="G23" s="399"/>
      <c r="H23" s="57" t="s">
        <v>67</v>
      </c>
      <c r="I23" s="440"/>
      <c r="J23" s="441"/>
      <c r="K23" s="442"/>
      <c r="L23" s="58" t="s">
        <v>70</v>
      </c>
      <c r="M23" s="163">
        <f>SUM(M20:M22)</f>
        <v>0</v>
      </c>
      <c r="N23" s="164">
        <f>SUM(N20:N22)</f>
        <v>0</v>
      </c>
      <c r="O23" s="117"/>
      <c r="P23" s="32"/>
      <c r="Q23" s="4"/>
    </row>
    <row r="24" spans="1:17" ht="17.399999999999999" customHeight="1" x14ac:dyDescent="0.35">
      <c r="A24" s="386" t="s">
        <v>71</v>
      </c>
      <c r="B24" s="387"/>
      <c r="C24" s="388"/>
      <c r="D24" s="403"/>
      <c r="E24" s="368" t="s">
        <v>72</v>
      </c>
      <c r="F24" s="396">
        <v>0.67</v>
      </c>
      <c r="G24" s="368" t="s">
        <v>73</v>
      </c>
      <c r="H24" s="383"/>
      <c r="I24" s="370" t="s">
        <v>74</v>
      </c>
      <c r="J24" s="374">
        <f>ROUND(IF(D24*F24=" ",0,D24*F24),2)</f>
        <v>0</v>
      </c>
      <c r="K24" s="402"/>
      <c r="L24" s="370" t="s">
        <v>75</v>
      </c>
      <c r="M24" s="372"/>
      <c r="N24" s="372"/>
      <c r="O24" s="117"/>
      <c r="P24" s="32"/>
      <c r="Q24" s="4"/>
    </row>
    <row r="25" spans="1:17" ht="17.399999999999999" customHeight="1" x14ac:dyDescent="0.35">
      <c r="A25" s="389"/>
      <c r="B25" s="390"/>
      <c r="C25" s="390"/>
      <c r="D25" s="369"/>
      <c r="E25" s="369"/>
      <c r="F25" s="397"/>
      <c r="G25" s="369"/>
      <c r="H25" s="384"/>
      <c r="I25" s="371"/>
      <c r="J25" s="375"/>
      <c r="K25" s="375"/>
      <c r="L25" s="371"/>
      <c r="M25" s="373"/>
      <c r="N25" s="373"/>
      <c r="O25" s="117"/>
      <c r="P25" s="185"/>
      <c r="Q25" s="4"/>
    </row>
    <row r="26" spans="1:17" ht="33" customHeight="1" thickBot="1" x14ac:dyDescent="0.45">
      <c r="A26" s="59" t="s">
        <v>76</v>
      </c>
      <c r="B26" s="380"/>
      <c r="C26" s="381"/>
      <c r="D26" s="381"/>
      <c r="E26" s="381"/>
      <c r="F26" s="381"/>
      <c r="G26" s="381"/>
      <c r="H26" s="382"/>
      <c r="I26" s="60" t="s">
        <v>77</v>
      </c>
      <c r="J26" s="61">
        <f>SUM(J20:J25)</f>
        <v>0</v>
      </c>
      <c r="K26" s="63">
        <f>SUM(K20:K24)</f>
        <v>0</v>
      </c>
      <c r="L26" s="60" t="s">
        <v>77</v>
      </c>
      <c r="M26" s="62">
        <f>SUM(M23:M24)</f>
        <v>0</v>
      </c>
      <c r="N26" s="62">
        <f>SUM(N23:N24)</f>
        <v>0</v>
      </c>
      <c r="O26" s="112" t="s">
        <v>77</v>
      </c>
      <c r="P26" s="64">
        <f>SUM(P20:P24)</f>
        <v>0</v>
      </c>
      <c r="Q26" s="4"/>
    </row>
    <row r="27" spans="1:17" ht="33" customHeight="1" thickTop="1" x14ac:dyDescent="0.35">
      <c r="A27" s="150" t="s">
        <v>55</v>
      </c>
      <c r="B27" s="96" t="s">
        <v>56</v>
      </c>
      <c r="C27" s="394"/>
      <c r="D27" s="395"/>
      <c r="E27" s="96" t="s">
        <v>57</v>
      </c>
      <c r="F27" s="378"/>
      <c r="G27" s="378"/>
      <c r="H27" s="379"/>
      <c r="I27" s="51" t="s">
        <v>58</v>
      </c>
      <c r="J27" s="29"/>
      <c r="K27" s="29"/>
      <c r="L27" s="52" t="s">
        <v>59</v>
      </c>
      <c r="M27" s="167"/>
      <c r="N27" s="31"/>
      <c r="O27" s="118"/>
      <c r="P27" s="29"/>
      <c r="Q27" s="4"/>
    </row>
    <row r="28" spans="1:17" ht="33" customHeight="1" x14ac:dyDescent="0.35">
      <c r="A28" s="148" t="s">
        <v>60</v>
      </c>
      <c r="B28" s="56" t="s">
        <v>61</v>
      </c>
      <c r="C28" s="376"/>
      <c r="D28" s="391"/>
      <c r="E28" s="392" t="s">
        <v>62</v>
      </c>
      <c r="F28" s="393"/>
      <c r="G28" s="376"/>
      <c r="H28" s="377"/>
      <c r="I28" s="51" t="s">
        <v>63</v>
      </c>
      <c r="J28" s="30"/>
      <c r="K28" s="30"/>
      <c r="L28" s="53" t="s">
        <v>64</v>
      </c>
      <c r="M28" s="31"/>
      <c r="N28" s="31"/>
      <c r="O28" s="104"/>
      <c r="P28" s="29"/>
      <c r="Q28" s="4"/>
    </row>
    <row r="29" spans="1:17" ht="33" customHeight="1" x14ac:dyDescent="0.35">
      <c r="A29" s="54" t="s">
        <v>65</v>
      </c>
      <c r="B29" s="400"/>
      <c r="C29" s="401"/>
      <c r="D29" s="55" t="s">
        <v>66</v>
      </c>
      <c r="E29" s="398"/>
      <c r="F29" s="399"/>
      <c r="G29" s="399"/>
      <c r="H29" s="55" t="s">
        <v>67</v>
      </c>
      <c r="I29" s="437"/>
      <c r="J29" s="438"/>
      <c r="K29" s="439"/>
      <c r="L29" s="53" t="s">
        <v>68</v>
      </c>
      <c r="M29" s="31"/>
      <c r="N29" s="30"/>
      <c r="O29" s="104"/>
      <c r="P29" s="29"/>
      <c r="Q29" s="4"/>
    </row>
    <row r="30" spans="1:17" ht="33" customHeight="1" x14ac:dyDescent="0.4">
      <c r="A30" s="56" t="s">
        <v>69</v>
      </c>
      <c r="B30" s="400"/>
      <c r="C30" s="434"/>
      <c r="D30" s="57" t="s">
        <v>66</v>
      </c>
      <c r="E30" s="398"/>
      <c r="F30" s="399"/>
      <c r="G30" s="399"/>
      <c r="H30" s="57" t="s">
        <v>67</v>
      </c>
      <c r="I30" s="440"/>
      <c r="J30" s="441"/>
      <c r="K30" s="442"/>
      <c r="L30" s="58" t="s">
        <v>70</v>
      </c>
      <c r="M30" s="163">
        <f>SUM(M27:M29)</f>
        <v>0</v>
      </c>
      <c r="N30" s="164">
        <f>SUM(N27:N29)</f>
        <v>0</v>
      </c>
      <c r="O30" s="104"/>
      <c r="P30" s="32"/>
      <c r="Q30" s="4"/>
    </row>
    <row r="31" spans="1:17" ht="17.399999999999999" customHeight="1" x14ac:dyDescent="0.35">
      <c r="A31" s="386" t="s">
        <v>71</v>
      </c>
      <c r="B31" s="387"/>
      <c r="C31" s="388"/>
      <c r="D31" s="403"/>
      <c r="E31" s="368" t="s">
        <v>72</v>
      </c>
      <c r="F31" s="396">
        <v>0.67</v>
      </c>
      <c r="G31" s="368" t="s">
        <v>73</v>
      </c>
      <c r="H31" s="383"/>
      <c r="I31" s="370" t="s">
        <v>74</v>
      </c>
      <c r="J31" s="374">
        <f>ROUND(IF(D31*F31=" ",0,D31*F31),2)</f>
        <v>0</v>
      </c>
      <c r="K31" s="402"/>
      <c r="L31" s="370" t="s">
        <v>75</v>
      </c>
      <c r="M31" s="372"/>
      <c r="N31" s="372"/>
      <c r="O31" s="119"/>
      <c r="P31" s="33"/>
      <c r="Q31" s="4"/>
    </row>
    <row r="32" spans="1:17" ht="17.399999999999999" customHeight="1" x14ac:dyDescent="0.35">
      <c r="A32" s="389"/>
      <c r="B32" s="390"/>
      <c r="C32" s="390"/>
      <c r="D32" s="369"/>
      <c r="E32" s="369"/>
      <c r="F32" s="397"/>
      <c r="G32" s="369"/>
      <c r="H32" s="384"/>
      <c r="I32" s="371"/>
      <c r="J32" s="375"/>
      <c r="K32" s="375"/>
      <c r="L32" s="371"/>
      <c r="M32" s="373"/>
      <c r="N32" s="373"/>
      <c r="O32" s="104"/>
      <c r="P32" s="159"/>
      <c r="Q32" s="4"/>
    </row>
    <row r="33" spans="1:17" ht="33" customHeight="1" thickBot="1" x14ac:dyDescent="0.45">
      <c r="A33" s="59" t="s">
        <v>76</v>
      </c>
      <c r="B33" s="380"/>
      <c r="C33" s="381"/>
      <c r="D33" s="381"/>
      <c r="E33" s="381"/>
      <c r="F33" s="381"/>
      <c r="G33" s="381"/>
      <c r="H33" s="382"/>
      <c r="I33" s="60" t="s">
        <v>77</v>
      </c>
      <c r="J33" s="61">
        <f>SUM(J27:J32)</f>
        <v>0</v>
      </c>
      <c r="K33" s="63">
        <f>SUM(K27:K31)</f>
        <v>0</v>
      </c>
      <c r="L33" s="60" t="s">
        <v>77</v>
      </c>
      <c r="M33" s="62">
        <f>SUM(M30:M31)</f>
        <v>0</v>
      </c>
      <c r="N33" s="62">
        <f>SUM(N30:N31)</f>
        <v>0</v>
      </c>
      <c r="O33" s="112" t="s">
        <v>77</v>
      </c>
      <c r="P33" s="64">
        <f>SUM(P27:P31)</f>
        <v>0</v>
      </c>
      <c r="Q33" s="4"/>
    </row>
    <row r="34" spans="1:17" ht="33" customHeight="1" thickTop="1" x14ac:dyDescent="0.35">
      <c r="A34" s="150" t="s">
        <v>55</v>
      </c>
      <c r="B34" s="96" t="s">
        <v>56</v>
      </c>
      <c r="C34" s="394"/>
      <c r="D34" s="395"/>
      <c r="E34" s="96" t="s">
        <v>57</v>
      </c>
      <c r="F34" s="378"/>
      <c r="G34" s="378"/>
      <c r="H34" s="379"/>
      <c r="I34" s="51" t="s">
        <v>58</v>
      </c>
      <c r="J34" s="29"/>
      <c r="K34" s="29"/>
      <c r="L34" s="52" t="s">
        <v>59</v>
      </c>
      <c r="M34" s="167"/>
      <c r="N34" s="31"/>
      <c r="O34" s="118"/>
      <c r="P34" s="34"/>
      <c r="Q34" s="4"/>
    </row>
    <row r="35" spans="1:17" ht="33" customHeight="1" x14ac:dyDescent="0.35">
      <c r="A35" s="148" t="s">
        <v>60</v>
      </c>
      <c r="B35" s="56" t="s">
        <v>61</v>
      </c>
      <c r="C35" s="376"/>
      <c r="D35" s="391"/>
      <c r="E35" s="392" t="s">
        <v>62</v>
      </c>
      <c r="F35" s="393"/>
      <c r="G35" s="376"/>
      <c r="H35" s="377"/>
      <c r="I35" s="51" t="s">
        <v>63</v>
      </c>
      <c r="J35" s="30"/>
      <c r="K35" s="30"/>
      <c r="L35" s="53" t="s">
        <v>64</v>
      </c>
      <c r="M35" s="31"/>
      <c r="N35" s="31"/>
      <c r="O35" s="104"/>
      <c r="P35" s="34"/>
      <c r="Q35" s="4"/>
    </row>
    <row r="36" spans="1:17" ht="33" customHeight="1" x14ac:dyDescent="0.35">
      <c r="A36" s="54" t="s">
        <v>65</v>
      </c>
      <c r="B36" s="400"/>
      <c r="C36" s="401"/>
      <c r="D36" s="55" t="s">
        <v>66</v>
      </c>
      <c r="E36" s="398"/>
      <c r="F36" s="399"/>
      <c r="G36" s="399"/>
      <c r="H36" s="55" t="s">
        <v>67</v>
      </c>
      <c r="I36" s="437"/>
      <c r="J36" s="438"/>
      <c r="K36" s="439"/>
      <c r="L36" s="53" t="s">
        <v>68</v>
      </c>
      <c r="M36" s="31"/>
      <c r="N36" s="30"/>
      <c r="O36" s="104"/>
      <c r="P36" s="34"/>
      <c r="Q36" s="4"/>
    </row>
    <row r="37" spans="1:17" ht="33" customHeight="1" x14ac:dyDescent="0.4">
      <c r="A37" s="56" t="s">
        <v>69</v>
      </c>
      <c r="B37" s="400"/>
      <c r="C37" s="434"/>
      <c r="D37" s="57" t="s">
        <v>66</v>
      </c>
      <c r="E37" s="398"/>
      <c r="F37" s="399"/>
      <c r="G37" s="399"/>
      <c r="H37" s="57" t="s">
        <v>67</v>
      </c>
      <c r="I37" s="440"/>
      <c r="J37" s="441"/>
      <c r="K37" s="442"/>
      <c r="L37" s="58" t="s">
        <v>70</v>
      </c>
      <c r="M37" s="163">
        <f>SUM(M34:M36)</f>
        <v>0</v>
      </c>
      <c r="N37" s="164">
        <f>SUM(N34:N36)</f>
        <v>0</v>
      </c>
      <c r="O37" s="104"/>
      <c r="P37" s="33"/>
      <c r="Q37" s="4"/>
    </row>
    <row r="38" spans="1:17" ht="17.399999999999999" customHeight="1" x14ac:dyDescent="0.35">
      <c r="A38" s="386" t="s">
        <v>71</v>
      </c>
      <c r="B38" s="387"/>
      <c r="C38" s="388"/>
      <c r="D38" s="403"/>
      <c r="E38" s="368" t="s">
        <v>72</v>
      </c>
      <c r="F38" s="396">
        <v>0.67</v>
      </c>
      <c r="G38" s="368" t="s">
        <v>73</v>
      </c>
      <c r="H38" s="383"/>
      <c r="I38" s="370" t="s">
        <v>74</v>
      </c>
      <c r="J38" s="374">
        <f>ROUND(IF(D38*F38=" ",0,D38*F38),2)</f>
        <v>0</v>
      </c>
      <c r="K38" s="402"/>
      <c r="L38" s="370" t="s">
        <v>75</v>
      </c>
      <c r="M38" s="372"/>
      <c r="N38" s="372"/>
      <c r="O38" s="119"/>
      <c r="P38" s="33"/>
      <c r="Q38" s="4"/>
    </row>
    <row r="39" spans="1:17" ht="17.399999999999999" customHeight="1" x14ac:dyDescent="0.35">
      <c r="A39" s="389"/>
      <c r="B39" s="390"/>
      <c r="C39" s="390"/>
      <c r="D39" s="369"/>
      <c r="E39" s="369"/>
      <c r="F39" s="397"/>
      <c r="G39" s="369"/>
      <c r="H39" s="384"/>
      <c r="I39" s="371"/>
      <c r="J39" s="375"/>
      <c r="K39" s="375"/>
      <c r="L39" s="371"/>
      <c r="M39" s="373"/>
      <c r="N39" s="373"/>
      <c r="O39" s="104"/>
      <c r="P39" s="159"/>
      <c r="Q39" s="4"/>
    </row>
    <row r="40" spans="1:17" ht="33" customHeight="1" thickBot="1" x14ac:dyDescent="0.45">
      <c r="A40" s="59" t="s">
        <v>76</v>
      </c>
      <c r="B40" s="380"/>
      <c r="C40" s="381"/>
      <c r="D40" s="381"/>
      <c r="E40" s="381"/>
      <c r="F40" s="381"/>
      <c r="G40" s="381"/>
      <c r="H40" s="382"/>
      <c r="I40" s="60" t="s">
        <v>77</v>
      </c>
      <c r="J40" s="61">
        <f>SUM(J34:J39)</f>
        <v>0</v>
      </c>
      <c r="K40" s="63">
        <f>SUM(K34:K38)</f>
        <v>0</v>
      </c>
      <c r="L40" s="60" t="s">
        <v>77</v>
      </c>
      <c r="M40" s="62">
        <f>SUM(M37:M38)</f>
        <v>0</v>
      </c>
      <c r="N40" s="62">
        <f>SUM(N37:N38)</f>
        <v>0</v>
      </c>
      <c r="O40" s="111" t="s">
        <v>77</v>
      </c>
      <c r="P40" s="64">
        <f>SUM(P34:P38)</f>
        <v>0</v>
      </c>
      <c r="Q40" s="4"/>
    </row>
    <row r="41" spans="1:17" ht="33" customHeight="1" thickTop="1" x14ac:dyDescent="0.35">
      <c r="A41" s="150" t="s">
        <v>55</v>
      </c>
      <c r="B41" s="96" t="s">
        <v>56</v>
      </c>
      <c r="C41" s="394"/>
      <c r="D41" s="395"/>
      <c r="E41" s="96" t="s">
        <v>57</v>
      </c>
      <c r="F41" s="378"/>
      <c r="G41" s="378"/>
      <c r="H41" s="379"/>
      <c r="I41" s="51" t="s">
        <v>58</v>
      </c>
      <c r="J41" s="29"/>
      <c r="K41" s="29"/>
      <c r="L41" s="52" t="s">
        <v>59</v>
      </c>
      <c r="M41" s="167"/>
      <c r="N41" s="31"/>
      <c r="O41" s="118"/>
      <c r="P41" s="34"/>
      <c r="Q41" s="4"/>
    </row>
    <row r="42" spans="1:17" ht="33" customHeight="1" x14ac:dyDescent="0.35">
      <c r="A42" s="148" t="s">
        <v>60</v>
      </c>
      <c r="B42" s="56" t="s">
        <v>61</v>
      </c>
      <c r="C42" s="376"/>
      <c r="D42" s="391"/>
      <c r="E42" s="392" t="s">
        <v>62</v>
      </c>
      <c r="F42" s="393"/>
      <c r="G42" s="376"/>
      <c r="H42" s="377"/>
      <c r="I42" s="51" t="s">
        <v>63</v>
      </c>
      <c r="J42" s="30"/>
      <c r="K42" s="30"/>
      <c r="L42" s="53" t="s">
        <v>64</v>
      </c>
      <c r="M42" s="31"/>
      <c r="N42" s="31"/>
      <c r="O42" s="104"/>
      <c r="P42" s="34"/>
      <c r="Q42" s="4"/>
    </row>
    <row r="43" spans="1:17" ht="33" customHeight="1" x14ac:dyDescent="0.35">
      <c r="A43" s="54" t="s">
        <v>65</v>
      </c>
      <c r="B43" s="400"/>
      <c r="C43" s="401"/>
      <c r="D43" s="55" t="s">
        <v>66</v>
      </c>
      <c r="E43" s="398"/>
      <c r="F43" s="399"/>
      <c r="G43" s="399"/>
      <c r="H43" s="55" t="s">
        <v>67</v>
      </c>
      <c r="I43" s="437"/>
      <c r="J43" s="438"/>
      <c r="K43" s="439"/>
      <c r="L43" s="53" t="s">
        <v>68</v>
      </c>
      <c r="M43" s="31"/>
      <c r="N43" s="30"/>
      <c r="O43" s="104"/>
      <c r="P43" s="34"/>
      <c r="Q43" s="4"/>
    </row>
    <row r="44" spans="1:17" ht="33" customHeight="1" x14ac:dyDescent="0.4">
      <c r="A44" s="56" t="s">
        <v>69</v>
      </c>
      <c r="B44" s="400"/>
      <c r="C44" s="434"/>
      <c r="D44" s="57" t="s">
        <v>66</v>
      </c>
      <c r="E44" s="398"/>
      <c r="F44" s="399"/>
      <c r="G44" s="399"/>
      <c r="H44" s="57" t="s">
        <v>67</v>
      </c>
      <c r="I44" s="440"/>
      <c r="J44" s="441"/>
      <c r="K44" s="442"/>
      <c r="L44" s="58" t="s">
        <v>70</v>
      </c>
      <c r="M44" s="163">
        <f>SUM(M41:M43)</f>
        <v>0</v>
      </c>
      <c r="N44" s="164">
        <f>SUM(N41:N43)</f>
        <v>0</v>
      </c>
      <c r="O44" s="104"/>
      <c r="P44" s="33"/>
      <c r="Q44" s="4"/>
    </row>
    <row r="45" spans="1:17" ht="17.399999999999999" customHeight="1" x14ac:dyDescent="0.35">
      <c r="A45" s="386" t="s">
        <v>71</v>
      </c>
      <c r="B45" s="387"/>
      <c r="C45" s="388"/>
      <c r="D45" s="403"/>
      <c r="E45" s="368" t="s">
        <v>72</v>
      </c>
      <c r="F45" s="396">
        <v>0.67</v>
      </c>
      <c r="G45" s="368" t="s">
        <v>73</v>
      </c>
      <c r="H45" s="383"/>
      <c r="I45" s="370" t="s">
        <v>74</v>
      </c>
      <c r="J45" s="374">
        <f>ROUND(IF(D45*F45=" ",0,D45*F45),2)</f>
        <v>0</v>
      </c>
      <c r="K45" s="402"/>
      <c r="L45" s="370" t="s">
        <v>75</v>
      </c>
      <c r="M45" s="372"/>
      <c r="N45" s="372"/>
      <c r="O45" s="119"/>
      <c r="P45" s="33"/>
      <c r="Q45" s="4"/>
    </row>
    <row r="46" spans="1:17" ht="17.399999999999999" customHeight="1" x14ac:dyDescent="0.35">
      <c r="A46" s="389"/>
      <c r="B46" s="390"/>
      <c r="C46" s="390"/>
      <c r="D46" s="369"/>
      <c r="E46" s="369"/>
      <c r="F46" s="397"/>
      <c r="G46" s="369"/>
      <c r="H46" s="384"/>
      <c r="I46" s="371"/>
      <c r="J46" s="375"/>
      <c r="K46" s="375"/>
      <c r="L46" s="371"/>
      <c r="M46" s="373"/>
      <c r="N46" s="373"/>
      <c r="O46" s="104"/>
      <c r="P46" s="159"/>
      <c r="Q46" s="4"/>
    </row>
    <row r="47" spans="1:17" ht="33" customHeight="1" thickBot="1" x14ac:dyDescent="0.45">
      <c r="A47" s="59" t="s">
        <v>76</v>
      </c>
      <c r="B47" s="380"/>
      <c r="C47" s="381"/>
      <c r="D47" s="381"/>
      <c r="E47" s="381"/>
      <c r="F47" s="381"/>
      <c r="G47" s="381"/>
      <c r="H47" s="382"/>
      <c r="I47" s="60" t="s">
        <v>77</v>
      </c>
      <c r="J47" s="61">
        <f>SUM(J41:J46)</f>
        <v>0</v>
      </c>
      <c r="K47" s="63">
        <f>SUM(K41:K45)</f>
        <v>0</v>
      </c>
      <c r="L47" s="60" t="s">
        <v>77</v>
      </c>
      <c r="M47" s="62">
        <f>SUM(M44:M45)</f>
        <v>0</v>
      </c>
      <c r="N47" s="62">
        <f>SUM(N44:N45)</f>
        <v>0</v>
      </c>
      <c r="O47" s="114" t="s">
        <v>77</v>
      </c>
      <c r="P47" s="64">
        <f>SUM(P41:P45)</f>
        <v>0</v>
      </c>
      <c r="Q47" s="4"/>
    </row>
    <row r="48" spans="1:17" ht="36" customHeight="1" thickTop="1" x14ac:dyDescent="0.4">
      <c r="A48" s="68"/>
      <c r="B48" s="69"/>
      <c r="C48" s="69"/>
      <c r="D48" s="69"/>
      <c r="E48" s="69"/>
      <c r="F48" s="69"/>
      <c r="G48" s="69"/>
      <c r="H48" s="69"/>
      <c r="I48" s="70" t="s">
        <v>58</v>
      </c>
      <c r="J48" s="156">
        <f>SUM(J8+J13+J20+J27+J34+J41)</f>
        <v>0</v>
      </c>
      <c r="K48" s="71">
        <f>SUM(K8+K13+K20+K27+K34+K41)</f>
        <v>0</v>
      </c>
      <c r="L48" s="72" t="s">
        <v>78</v>
      </c>
      <c r="M48" s="73">
        <f>SUM(M9,M16,M23,M30,M37,M44)</f>
        <v>0</v>
      </c>
      <c r="N48" s="73">
        <f>SUM(N9,N16,N23,N30,N37,N44)</f>
        <v>0</v>
      </c>
      <c r="O48" s="97" t="s">
        <v>79</v>
      </c>
      <c r="P48" s="74">
        <f>SUM(P10, P19,P26,P33,P40,P47)</f>
        <v>0</v>
      </c>
    </row>
    <row r="49" spans="1:17" ht="33" customHeight="1" x14ac:dyDescent="0.4">
      <c r="B49" s="75"/>
      <c r="C49" s="75"/>
      <c r="D49" s="75"/>
      <c r="E49" s="75"/>
      <c r="F49" s="76"/>
      <c r="G49" s="435" t="s">
        <v>80</v>
      </c>
      <c r="H49" s="436"/>
      <c r="I49" s="77" t="s">
        <v>63</v>
      </c>
      <c r="J49" s="157">
        <f>SUM(J9+J14+J21+J28+J35+J42)</f>
        <v>0</v>
      </c>
      <c r="K49" s="78">
        <f>SUM(K9+K14+K21+K28+K35+K42)</f>
        <v>0</v>
      </c>
      <c r="L49" s="79" t="s">
        <v>81</v>
      </c>
      <c r="M49" s="80">
        <f>SUM(M10+M17+M24+M31+M38+M45)</f>
        <v>0</v>
      </c>
      <c r="N49" s="80">
        <f>SUM(N10+N17+N24+N31+N38+N45)</f>
        <v>0</v>
      </c>
      <c r="O49" s="81"/>
      <c r="P49" s="82"/>
    </row>
    <row r="50" spans="1:17" ht="33" customHeight="1" x14ac:dyDescent="0.4">
      <c r="G50" s="436"/>
      <c r="H50" s="436"/>
      <c r="I50" s="83" t="s">
        <v>74</v>
      </c>
      <c r="J50" s="157">
        <f>SUM(J10,J17,J18,J24,J25,J31,J32,J38,J39,J45,J46)</f>
        <v>0</v>
      </c>
      <c r="K50" s="149"/>
      <c r="L50" s="85"/>
      <c r="M50" s="85"/>
      <c r="N50" s="86"/>
      <c r="O50" s="98"/>
      <c r="P50" s="87"/>
    </row>
    <row r="51" spans="1:17" ht="18" customHeight="1" x14ac:dyDescent="0.35">
      <c r="A51" s="106" t="s">
        <v>82</v>
      </c>
      <c r="B51"/>
      <c r="C51" s="18"/>
      <c r="D51" s="18"/>
      <c r="E51" s="18"/>
      <c r="I51" s="3"/>
      <c r="K51" s="88"/>
      <c r="L51" s="89"/>
      <c r="M51" s="89"/>
      <c r="N51" s="89"/>
      <c r="O51" s="90"/>
    </row>
    <row r="52" spans="1:17" ht="18" customHeight="1" x14ac:dyDescent="0.35">
      <c r="A52" s="107">
        <v>-1</v>
      </c>
      <c r="B52" s="451" t="s">
        <v>83</v>
      </c>
      <c r="C52" s="450"/>
      <c r="D52" s="165"/>
      <c r="E52" s="107">
        <v>-2</v>
      </c>
      <c r="F52" s="456" t="s">
        <v>84</v>
      </c>
      <c r="G52" s="457"/>
      <c r="H52" s="457"/>
      <c r="I52" s="108">
        <v>-3</v>
      </c>
      <c r="J52" s="453" t="s">
        <v>85</v>
      </c>
      <c r="K52" s="454"/>
      <c r="L52" s="454"/>
    </row>
    <row r="53" spans="1:17" ht="18" customHeight="1" x14ac:dyDescent="0.35">
      <c r="B53" s="455" t="s">
        <v>86</v>
      </c>
      <c r="C53" s="450"/>
      <c r="D53"/>
      <c r="E53" s="165"/>
      <c r="F53" s="451" t="s">
        <v>87</v>
      </c>
      <c r="G53" s="450"/>
      <c r="H53" s="91"/>
      <c r="I53" s="189"/>
      <c r="J53" s="454"/>
      <c r="K53" s="454"/>
      <c r="L53" s="454"/>
      <c r="O53" s="3"/>
      <c r="Q53" s="2"/>
    </row>
    <row r="54" spans="1:17" ht="18" customHeight="1" x14ac:dyDescent="0.35">
      <c r="B54" s="191" t="s">
        <v>88</v>
      </c>
      <c r="C54" s="165"/>
      <c r="D54" s="165"/>
      <c r="E54" s="165"/>
      <c r="F54" s="449" t="s">
        <v>89</v>
      </c>
      <c r="G54" s="450"/>
      <c r="H54" s="91"/>
      <c r="I54" s="91"/>
      <c r="J54" s="454"/>
      <c r="K54" s="454"/>
      <c r="L54" s="454"/>
      <c r="O54" s="3"/>
    </row>
    <row r="55" spans="1:17" ht="18" customHeight="1" x14ac:dyDescent="0.35">
      <c r="A55" s="19"/>
      <c r="B55" s="455" t="s">
        <v>90</v>
      </c>
      <c r="C55" s="450"/>
      <c r="D55"/>
      <c r="E55" s="165"/>
      <c r="F55" s="451" t="s">
        <v>91</v>
      </c>
      <c r="G55" s="450"/>
      <c r="H55" s="91"/>
      <c r="I55" s="91"/>
      <c r="J55" s="454"/>
      <c r="K55" s="454"/>
      <c r="L55" s="454"/>
      <c r="M55" s="5"/>
      <c r="N55" s="5"/>
      <c r="O55" s="7"/>
      <c r="P55" s="92"/>
      <c r="Q55" s="93"/>
    </row>
    <row r="56" spans="1:17" ht="18" customHeight="1" x14ac:dyDescent="0.35">
      <c r="B56" s="170"/>
      <c r="C56" s="170"/>
      <c r="D56" s="170"/>
      <c r="E56" s="170"/>
      <c r="F56" s="449" t="s">
        <v>92</v>
      </c>
      <c r="G56" s="450"/>
      <c r="H56" s="91"/>
      <c r="I56" s="94"/>
      <c r="J56" s="454"/>
      <c r="K56" s="454"/>
      <c r="L56" s="454"/>
      <c r="M56" s="5"/>
      <c r="N56" s="5"/>
      <c r="O56" s="7"/>
    </row>
    <row r="57" spans="1:17" ht="12" customHeight="1" x14ac:dyDescent="0.25">
      <c r="A57" s="19"/>
      <c r="B57" s="5"/>
      <c r="C57" s="5"/>
      <c r="D57" s="5"/>
      <c r="E57" s="5"/>
      <c r="F57" s="5"/>
      <c r="G57" s="5"/>
      <c r="H57" s="5"/>
      <c r="I57" s="7"/>
      <c r="J57" s="5"/>
      <c r="K57" s="5"/>
      <c r="L57" s="5"/>
      <c r="M57" s="5"/>
      <c r="N57" s="5"/>
      <c r="O57" s="7"/>
      <c r="P57" s="92"/>
      <c r="Q57" s="93"/>
    </row>
    <row r="58" spans="1:17" ht="21" x14ac:dyDescent="0.4">
      <c r="A58" s="105" t="s">
        <v>93</v>
      </c>
      <c r="B58" s="174" t="s">
        <v>94</v>
      </c>
      <c r="C58" s="165"/>
      <c r="D58" s="165"/>
      <c r="E58" s="165"/>
      <c r="F58" s="165"/>
      <c r="G58" s="165"/>
      <c r="H58" s="165"/>
      <c r="I58" s="165"/>
      <c r="J58" s="165"/>
      <c r="K58" s="165"/>
      <c r="L58"/>
      <c r="M58"/>
      <c r="N58"/>
      <c r="O58" s="3"/>
      <c r="P58" s="92"/>
      <c r="Q58" s="93"/>
    </row>
    <row r="59" spans="1:17" ht="21" x14ac:dyDescent="0.4">
      <c r="A59" s="5"/>
      <c r="B59" s="452" t="s">
        <v>95</v>
      </c>
      <c r="C59" s="452"/>
      <c r="D59" s="452"/>
      <c r="E59" s="452"/>
      <c r="F59" s="452"/>
      <c r="I59" s="3"/>
      <c r="L59" s="5"/>
      <c r="M59" s="5"/>
      <c r="N59" s="5"/>
      <c r="O59" s="7"/>
      <c r="P59" s="5"/>
      <c r="Q59" s="5"/>
    </row>
    <row r="60" spans="1:17" ht="20.399999999999999" x14ac:dyDescent="0.35">
      <c r="A60" s="5"/>
      <c r="B60" s="5"/>
      <c r="C60" s="447" t="s">
        <v>51</v>
      </c>
      <c r="D60" s="447"/>
      <c r="E60" s="447"/>
      <c r="F60" s="91"/>
      <c r="G60" s="448">
        <v>135.6</v>
      </c>
      <c r="H60" s="296"/>
      <c r="I60" s="3"/>
      <c r="L60" s="5"/>
      <c r="N60" s="95"/>
      <c r="O60" s="7"/>
      <c r="P60" s="5"/>
      <c r="Q60" s="5"/>
    </row>
    <row r="61" spans="1:17" ht="20.399999999999999" x14ac:dyDescent="0.35">
      <c r="B61" s="5"/>
      <c r="C61" s="447" t="s">
        <v>96</v>
      </c>
      <c r="D61" s="447"/>
      <c r="E61" s="447"/>
      <c r="F61" s="447"/>
      <c r="G61" s="448">
        <v>154.9</v>
      </c>
      <c r="H61" s="296"/>
      <c r="I61" s="3"/>
      <c r="N61" s="95"/>
      <c r="O61" s="5"/>
      <c r="Q61" s="5"/>
    </row>
    <row r="62" spans="1:17" ht="12" customHeight="1" x14ac:dyDescent="0.25">
      <c r="A62" s="5" t="s">
        <v>37</v>
      </c>
      <c r="B62" s="5"/>
      <c r="C62" s="5"/>
      <c r="D62" s="5"/>
      <c r="E62" s="5"/>
      <c r="F62" s="5"/>
      <c r="G62" s="5"/>
      <c r="H62" s="5"/>
      <c r="I62" s="7"/>
      <c r="J62" s="5"/>
      <c r="K62" s="5"/>
      <c r="L62" s="5"/>
      <c r="M62" s="5"/>
      <c r="N62" s="5"/>
      <c r="O62" s="7"/>
      <c r="P62" s="142" t="s">
        <v>102</v>
      </c>
      <c r="Q62" s="93"/>
    </row>
  </sheetData>
  <mergeCells count="144">
    <mergeCell ref="C42:D42"/>
    <mergeCell ref="E42:F42"/>
    <mergeCell ref="G42:H42"/>
    <mergeCell ref="C35:D35"/>
    <mergeCell ref="E35:F35"/>
    <mergeCell ref="E36:G36"/>
    <mergeCell ref="B37:C37"/>
    <mergeCell ref="E37:G37"/>
    <mergeCell ref="G35:H35"/>
    <mergeCell ref="C41:D41"/>
    <mergeCell ref="B40:H40"/>
    <mergeCell ref="F41:H41"/>
    <mergeCell ref="B36:C36"/>
    <mergeCell ref="A38:C39"/>
    <mergeCell ref="E38:E39"/>
    <mergeCell ref="G38:H39"/>
    <mergeCell ref="D38:D39"/>
    <mergeCell ref="F38:F39"/>
    <mergeCell ref="C60:E60"/>
    <mergeCell ref="G60:H60"/>
    <mergeCell ref="C61:F61"/>
    <mergeCell ref="G61:H61"/>
    <mergeCell ref="B47:H47"/>
    <mergeCell ref="G49:H50"/>
    <mergeCell ref="F52:H52"/>
    <mergeCell ref="B52:C52"/>
    <mergeCell ref="B59:F59"/>
    <mergeCell ref="B29:C29"/>
    <mergeCell ref="E29:G29"/>
    <mergeCell ref="B30:C30"/>
    <mergeCell ref="E30:G30"/>
    <mergeCell ref="A31:C32"/>
    <mergeCell ref="E31:E32"/>
    <mergeCell ref="G31:H32"/>
    <mergeCell ref="B33:H33"/>
    <mergeCell ref="F34:H34"/>
    <mergeCell ref="C34:D34"/>
    <mergeCell ref="F27:H27"/>
    <mergeCell ref="B26:H26"/>
    <mergeCell ref="A24:C25"/>
    <mergeCell ref="E24:E25"/>
    <mergeCell ref="G24:H25"/>
    <mergeCell ref="C27:D27"/>
    <mergeCell ref="F24:F25"/>
    <mergeCell ref="C21:D21"/>
    <mergeCell ref="E21:F21"/>
    <mergeCell ref="C28:D28"/>
    <mergeCell ref="E28:F28"/>
    <mergeCell ref="G28:H28"/>
    <mergeCell ref="D24:D25"/>
    <mergeCell ref="D31:D32"/>
    <mergeCell ref="F31:F32"/>
    <mergeCell ref="J52:L56"/>
    <mergeCell ref="F53:G53"/>
    <mergeCell ref="F54:G54"/>
    <mergeCell ref="F55:G55"/>
    <mergeCell ref="F56:G56"/>
    <mergeCell ref="B43:C43"/>
    <mergeCell ref="E43:G43"/>
    <mergeCell ref="B55:C55"/>
    <mergeCell ref="B44:C44"/>
    <mergeCell ref="E44:G44"/>
    <mergeCell ref="D45:D46"/>
    <mergeCell ref="F45:F46"/>
    <mergeCell ref="A45:C46"/>
    <mergeCell ref="E45:E46"/>
    <mergeCell ref="G45:H46"/>
    <mergeCell ref="B53:C53"/>
    <mergeCell ref="I45:I46"/>
    <mergeCell ref="J45:J46"/>
    <mergeCell ref="O6:P6"/>
    <mergeCell ref="E7:H7"/>
    <mergeCell ref="C6:H6"/>
    <mergeCell ref="O11:P11"/>
    <mergeCell ref="I15:K16"/>
    <mergeCell ref="B16:C16"/>
    <mergeCell ref="I11:K11"/>
    <mergeCell ref="A6:B6"/>
    <mergeCell ref="M4:N4"/>
    <mergeCell ref="L11:N11"/>
    <mergeCell ref="C8:H10"/>
    <mergeCell ref="B7:D7"/>
    <mergeCell ref="C13:D13"/>
    <mergeCell ref="F13:H13"/>
    <mergeCell ref="B11:H12"/>
    <mergeCell ref="I6:K6"/>
    <mergeCell ref="L6:N6"/>
    <mergeCell ref="C14:D14"/>
    <mergeCell ref="A4:B4"/>
    <mergeCell ref="B15:C15"/>
    <mergeCell ref="E15:G15"/>
    <mergeCell ref="C5:H5"/>
    <mergeCell ref="E16:G16"/>
    <mergeCell ref="G14:H14"/>
    <mergeCell ref="D1:M1"/>
    <mergeCell ref="F2:L2"/>
    <mergeCell ref="K17:K18"/>
    <mergeCell ref="L17:L18"/>
    <mergeCell ref="M17:M18"/>
    <mergeCell ref="K24:K25"/>
    <mergeCell ref="L24:L25"/>
    <mergeCell ref="M24:M25"/>
    <mergeCell ref="F3:L3"/>
    <mergeCell ref="C4:H4"/>
    <mergeCell ref="E14:F14"/>
    <mergeCell ref="B23:C23"/>
    <mergeCell ref="C20:D20"/>
    <mergeCell ref="A17:C18"/>
    <mergeCell ref="E17:E18"/>
    <mergeCell ref="D17:D18"/>
    <mergeCell ref="F17:F18"/>
    <mergeCell ref="J17:J18"/>
    <mergeCell ref="F20:H20"/>
    <mergeCell ref="I22:K23"/>
    <mergeCell ref="G21:H21"/>
    <mergeCell ref="N17:N18"/>
    <mergeCell ref="N24:N25"/>
    <mergeCell ref="I24:I25"/>
    <mergeCell ref="G17:H18"/>
    <mergeCell ref="I17:I18"/>
    <mergeCell ref="J24:J25"/>
    <mergeCell ref="B19:H19"/>
    <mergeCell ref="B22:C22"/>
    <mergeCell ref="E22:G22"/>
    <mergeCell ref="E23:G23"/>
    <mergeCell ref="L38:L39"/>
    <mergeCell ref="M38:M39"/>
    <mergeCell ref="N38:N39"/>
    <mergeCell ref="I43:K44"/>
    <mergeCell ref="K45:K46"/>
    <mergeCell ref="L45:L46"/>
    <mergeCell ref="M45:M46"/>
    <mergeCell ref="N45:N46"/>
    <mergeCell ref="I29:K30"/>
    <mergeCell ref="K31:K32"/>
    <mergeCell ref="L31:L32"/>
    <mergeCell ref="M31:M32"/>
    <mergeCell ref="N31:N32"/>
    <mergeCell ref="I31:I32"/>
    <mergeCell ref="I38:I39"/>
    <mergeCell ref="I36:K37"/>
    <mergeCell ref="K38:K39"/>
    <mergeCell ref="J31:J32"/>
    <mergeCell ref="J38:J39"/>
  </mergeCells>
  <phoneticPr fontId="0" type="noConversion"/>
  <conditionalFormatting sqref="I50 H56:I56 H59:I59">
    <cfRule type="expression" priority="79" stopIfTrue="1">
      <formula>""" ""=0"</formula>
    </cfRule>
  </conditionalFormatting>
  <conditionalFormatting sqref="I52:J52 H65 H68:I68 H74">
    <cfRule type="expression" priority="216" stopIfTrue="1">
      <formula>""" ""=0"</formula>
    </cfRule>
  </conditionalFormatting>
  <conditionalFormatting sqref="J17">
    <cfRule type="expression" priority="25" stopIfTrue="1">
      <formula>""" ""=0"</formula>
    </cfRule>
  </conditionalFormatting>
  <conditionalFormatting sqref="J24">
    <cfRule type="expression" priority="24" stopIfTrue="1">
      <formula>""" ""=0"</formula>
    </cfRule>
  </conditionalFormatting>
  <conditionalFormatting sqref="J31">
    <cfRule type="expression" priority="23" stopIfTrue="1">
      <formula>""" ""=0"</formula>
    </cfRule>
  </conditionalFormatting>
  <conditionalFormatting sqref="J38">
    <cfRule type="expression" priority="22" stopIfTrue="1">
      <formula>""" ""=0"</formula>
    </cfRule>
  </conditionalFormatting>
  <conditionalFormatting sqref="J45">
    <cfRule type="expression" priority="21" stopIfTrue="1">
      <formula>""" ""=0"</formula>
    </cfRule>
  </conditionalFormatting>
  <conditionalFormatting sqref="K58 K64:L64 K66 K70">
    <cfRule type="cellIs" dxfId="74" priority="213" stopIfTrue="1" operator="greaterThan">
      <formula>28</formula>
    </cfRule>
  </conditionalFormatting>
  <conditionalFormatting sqref="K58:L58 M51:M54 K63:M63 K65:M65 K67:L67 K69:L69 K71:L71">
    <cfRule type="cellIs" dxfId="73" priority="215" stopIfTrue="1" operator="greaterThan">
      <formula>28</formula>
    </cfRule>
  </conditionalFormatting>
  <conditionalFormatting sqref="K51:M51 M52:M54 M56 K57:M57 K59:M59">
    <cfRule type="cellIs" dxfId="72" priority="76" stopIfTrue="1" operator="greaterThan">
      <formula>28</formula>
    </cfRule>
  </conditionalFormatting>
  <conditionalFormatting sqref="L17">
    <cfRule type="expression" priority="48" stopIfTrue="1">
      <formula>""" ""=0"</formula>
    </cfRule>
  </conditionalFormatting>
  <conditionalFormatting sqref="L24">
    <cfRule type="expression" priority="45" stopIfTrue="1">
      <formula>""" ""=0"</formula>
    </cfRule>
  </conditionalFormatting>
  <conditionalFormatting sqref="L31">
    <cfRule type="expression" priority="42" stopIfTrue="1">
      <formula>""" ""=0"</formula>
    </cfRule>
  </conditionalFormatting>
  <conditionalFormatting sqref="L38">
    <cfRule type="expression" priority="39" stopIfTrue="1">
      <formula>""" ""=0"</formula>
    </cfRule>
  </conditionalFormatting>
  <conditionalFormatting sqref="L45">
    <cfRule type="expression" priority="36" stopIfTrue="1">
      <formula>""" ""=0"</formula>
    </cfRule>
  </conditionalFormatting>
  <conditionalFormatting sqref="L60">
    <cfRule type="cellIs" dxfId="71" priority="33" stopIfTrue="1" operator="greaterThan">
      <formula>28</formula>
    </cfRule>
  </conditionalFormatting>
  <conditionalFormatting sqref="L61:M61">
    <cfRule type="cellIs" dxfId="70" priority="31" stopIfTrue="1" operator="greaterThan">
      <formula>28</formula>
    </cfRule>
  </conditionalFormatting>
  <conditionalFormatting sqref="L64:M64 L58 L66 L70">
    <cfRule type="cellIs" dxfId="69" priority="214" stopIfTrue="1" operator="greaterThan">
      <formula>30</formula>
    </cfRule>
  </conditionalFormatting>
  <conditionalFormatting sqref="M52 M55">
    <cfRule type="cellIs" dxfId="68" priority="77" stopIfTrue="1" operator="greaterThan">
      <formula>30</formula>
    </cfRule>
  </conditionalFormatting>
  <conditionalFormatting sqref="M60">
    <cfRule type="cellIs" dxfId="67" priority="32" stopIfTrue="1" operator="greaterThan">
      <formula>30</formula>
    </cfRule>
  </conditionalFormatting>
  <conditionalFormatting sqref="M13:N13">
    <cfRule type="cellIs" dxfId="66" priority="5" stopIfTrue="1" operator="greaterThan">
      <formula>28</formula>
    </cfRule>
  </conditionalFormatting>
  <conditionalFormatting sqref="M20:N20">
    <cfRule type="cellIs" dxfId="65" priority="4" stopIfTrue="1" operator="greaterThan">
      <formula>28</formula>
    </cfRule>
  </conditionalFormatting>
  <conditionalFormatting sqref="M27:N27">
    <cfRule type="cellIs" dxfId="64" priority="3" stopIfTrue="1" operator="greaterThan">
      <formula>28</formula>
    </cfRule>
  </conditionalFormatting>
  <conditionalFormatting sqref="M34:N34">
    <cfRule type="cellIs" dxfId="63" priority="2" stopIfTrue="1" operator="greaterThan">
      <formula>28</formula>
    </cfRule>
  </conditionalFormatting>
  <conditionalFormatting sqref="M41:N41">
    <cfRule type="cellIs" dxfId="62" priority="1" stopIfTrue="1" operator="greaterThan">
      <formula>28</formula>
    </cfRule>
  </conditionalFormatting>
  <dataValidations xWindow="52" yWindow="351" count="6">
    <dataValidation allowBlank="1" showInputMessage="1" showErrorMessage="1" prompt="Time must be entered in the following format:   h:mm" sqref="B36:B37 E36:G37 B29:B30 B22:B23 B15:B16 E22:G23 E15:G16 E29:G30 B43:B44 E43:G44" xr:uid="{00000000-0002-0000-0300-000000000000}"/>
    <dataValidation type="list" allowBlank="1" showInputMessage="1" showErrorMessage="1" sqref="M14:N14 M21:N21 M28:N28 M35:N35 M42:N42" xr:uid="{00000000-0002-0000-0300-000002000000}">
      <formula1>"13.3"</formula1>
    </dataValidation>
    <dataValidation type="list" allowBlank="1" showInputMessage="1" showErrorMessage="1" sqref="M13:N13 M20:N20 M27:N27 M34:N34 M41:N41" xr:uid="{00000000-0002-0000-0300-000003000000}">
      <formula1>"10.1"</formula1>
    </dataValidation>
    <dataValidation type="list" allowBlank="1" showInputMessage="1" showErrorMessage="1" sqref="N15 N22 N29 N36 N43" xr:uid="{00000000-0002-0000-0300-000004000000}">
      <formula1>"26.3"</formula1>
    </dataValidation>
    <dataValidation type="list" allowBlank="1" showInputMessage="1" showErrorMessage="1" sqref="M15 M22 M29 M36 M43" xr:uid="{00000000-0002-0000-0300-000005000000}">
      <formula1>"23.1"</formula1>
    </dataValidation>
    <dataValidation type="list" allowBlank="1" showInputMessage="1" showErrorMessage="1" sqref="F17:F18 F24:F25 F31:F32 F38:F39 F45:F46" xr:uid="{8B22378C-679B-4FF7-87F3-86DB0ACCE071}">
      <formula1>"0.33, .67, .25"</formula1>
    </dataValidation>
  </dataValidations>
  <printOptions horizontalCentered="1" verticalCentered="1"/>
  <pageMargins left="0" right="0" top="0" bottom="0" header="0" footer="0"/>
  <pageSetup scale="4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Q62"/>
  <sheetViews>
    <sheetView showGridLines="0" zoomScale="90" zoomScaleNormal="90" zoomScaleSheetLayoutView="90" zoomScalePageLayoutView="80" workbookViewId="0">
      <selection activeCell="E7" sqref="E7:H7"/>
    </sheetView>
  </sheetViews>
  <sheetFormatPr defaultColWidth="8.88671875" defaultRowHeight="13.2" x14ac:dyDescent="0.25"/>
  <cols>
    <col min="1" max="1" width="17.33203125" style="3" customWidth="1"/>
    <col min="2" max="3" width="12.6640625" style="3" customWidth="1"/>
    <col min="4" max="4" width="11.6640625" style="3" customWidth="1"/>
    <col min="5" max="5" width="5.33203125" style="3" customWidth="1"/>
    <col min="6" max="6" width="8.88671875" style="3" customWidth="1"/>
    <col min="7" max="7" width="11.6640625" style="3" customWidth="1"/>
    <col min="8" max="8" width="12.44140625" style="3" customWidth="1"/>
    <col min="9" max="9" width="7.6640625" style="1" customWidth="1"/>
    <col min="10" max="10" width="14.6640625" style="3" customWidth="1"/>
    <col min="11" max="11" width="16.6640625" style="3" customWidth="1"/>
    <col min="12" max="12" width="7.6640625" style="3" customWidth="1"/>
    <col min="13" max="13" width="14.6640625" style="3" customWidth="1"/>
    <col min="14" max="14" width="16.6640625" style="3" customWidth="1"/>
    <col min="15" max="15" width="20.5546875" style="1" customWidth="1"/>
    <col min="16" max="16" width="16.6640625" style="3" customWidth="1"/>
    <col min="17" max="17" width="8.88671875" style="3" hidden="1" customWidth="1"/>
    <col min="18" max="16384" width="8.88671875" style="3"/>
  </cols>
  <sheetData>
    <row r="1" spans="1:16" ht="21" customHeight="1" x14ac:dyDescent="0.4">
      <c r="A1" s="36"/>
      <c r="B1" s="36"/>
      <c r="C1" s="153"/>
      <c r="D1" s="404" t="s">
        <v>43</v>
      </c>
      <c r="E1" s="404"/>
      <c r="F1" s="404"/>
      <c r="G1" s="404"/>
      <c r="H1" s="404"/>
      <c r="I1" s="404"/>
      <c r="J1" s="404"/>
      <c r="K1" s="404"/>
      <c r="L1" s="404"/>
      <c r="M1" s="404"/>
      <c r="N1" s="99"/>
      <c r="O1" s="99"/>
      <c r="P1" s="100"/>
    </row>
    <row r="2" spans="1:16" ht="21" customHeight="1" x14ac:dyDescent="0.4">
      <c r="A2" s="36"/>
      <c r="B2" s="36"/>
      <c r="C2" s="153"/>
      <c r="D2" s="153"/>
      <c r="E2" s="153"/>
      <c r="F2" s="418" t="s">
        <v>44</v>
      </c>
      <c r="G2" s="418"/>
      <c r="H2" s="418"/>
      <c r="I2" s="418"/>
      <c r="J2" s="418"/>
      <c r="K2" s="418"/>
      <c r="L2" s="418"/>
      <c r="M2" s="101"/>
      <c r="N2" s="101"/>
      <c r="O2" s="153"/>
      <c r="P2" s="153"/>
    </row>
    <row r="3" spans="1:16" ht="21" customHeight="1" x14ac:dyDescent="0.3">
      <c r="A3" s="38"/>
      <c r="B3" s="154"/>
      <c r="C3" s="153"/>
      <c r="D3" s="153"/>
      <c r="E3" s="153"/>
      <c r="F3" s="411" t="s">
        <v>45</v>
      </c>
      <c r="G3" s="411"/>
      <c r="H3" s="411"/>
      <c r="I3" s="411"/>
      <c r="J3" s="411"/>
      <c r="K3" s="411"/>
      <c r="L3" s="411"/>
      <c r="M3" s="102"/>
      <c r="N3" s="102"/>
      <c r="O3" s="153"/>
      <c r="P3" s="153"/>
    </row>
    <row r="4" spans="1:16" s="4" customFormat="1" ht="27" customHeight="1" x14ac:dyDescent="0.4">
      <c r="A4" s="419" t="s">
        <v>46</v>
      </c>
      <c r="B4" s="419"/>
      <c r="C4" s="421">
        <f>+'Daily Travel Summary'!A15</f>
        <v>0</v>
      </c>
      <c r="D4" s="421"/>
      <c r="E4" s="421"/>
      <c r="F4" s="421"/>
      <c r="G4" s="421"/>
      <c r="H4" s="421"/>
      <c r="I4" s="115"/>
      <c r="J4" s="103" t="s">
        <v>98</v>
      </c>
      <c r="M4" s="421">
        <f>+'Daily Travel Summary'!B13</f>
        <v>0</v>
      </c>
      <c r="N4" s="421"/>
    </row>
    <row r="5" spans="1:16" s="4" customFormat="1" ht="27" customHeight="1" thickBot="1" x14ac:dyDescent="0.45">
      <c r="A5" s="171" t="s">
        <v>41</v>
      </c>
      <c r="B5" s="41"/>
      <c r="C5" s="482"/>
      <c r="D5" s="482"/>
      <c r="E5" s="482"/>
      <c r="F5" s="482"/>
      <c r="G5" s="482"/>
      <c r="H5" s="482"/>
      <c r="I5" s="116"/>
      <c r="J5" s="116"/>
      <c r="K5" s="40"/>
      <c r="L5" s="40"/>
      <c r="M5" s="41"/>
      <c r="N5" s="42" t="s">
        <v>0</v>
      </c>
      <c r="O5" s="43"/>
      <c r="P5" s="44"/>
    </row>
    <row r="6" spans="1:16" s="4" customFormat="1" ht="18" customHeight="1" thickTop="1" x14ac:dyDescent="0.3">
      <c r="A6" s="466"/>
      <c r="B6" s="467"/>
      <c r="C6" s="463" t="s">
        <v>47</v>
      </c>
      <c r="D6" s="464"/>
      <c r="E6" s="464"/>
      <c r="F6" s="464"/>
      <c r="G6" s="464"/>
      <c r="H6" s="465"/>
      <c r="I6" s="463" t="s">
        <v>48</v>
      </c>
      <c r="J6" s="464"/>
      <c r="K6" s="480"/>
      <c r="L6" s="481" t="s">
        <v>49</v>
      </c>
      <c r="M6" s="464"/>
      <c r="N6" s="465"/>
      <c r="O6" s="458" t="s">
        <v>50</v>
      </c>
      <c r="P6" s="459"/>
    </row>
    <row r="7" spans="1:16" ht="27" customHeight="1" x14ac:dyDescent="0.3">
      <c r="A7" s="137" t="s">
        <v>41</v>
      </c>
      <c r="B7" s="477" t="s">
        <v>56</v>
      </c>
      <c r="C7" s="478"/>
      <c r="D7" s="479"/>
      <c r="E7" s="460" t="s">
        <v>57</v>
      </c>
      <c r="F7" s="461"/>
      <c r="G7" s="461"/>
      <c r="H7" s="462"/>
      <c r="I7" s="48"/>
      <c r="J7" s="130" t="s">
        <v>51</v>
      </c>
      <c r="K7" s="130" t="s">
        <v>52</v>
      </c>
      <c r="L7" s="48"/>
      <c r="M7" s="130" t="s">
        <v>51</v>
      </c>
      <c r="N7" s="129" t="s">
        <v>52</v>
      </c>
      <c r="O7" s="127"/>
      <c r="P7" s="132"/>
    </row>
    <row r="8" spans="1:16" ht="27" customHeight="1" x14ac:dyDescent="0.3">
      <c r="A8" s="125"/>
      <c r="B8" s="126"/>
      <c r="C8" s="468" t="s">
        <v>99</v>
      </c>
      <c r="D8" s="469"/>
      <c r="E8" s="469"/>
      <c r="F8" s="469"/>
      <c r="G8" s="469"/>
      <c r="H8" s="470"/>
      <c r="I8" s="49" t="s">
        <v>58</v>
      </c>
      <c r="J8" s="133">
        <f>+'Page 2 - Daily Travel Detail'!J48</f>
        <v>0</v>
      </c>
      <c r="K8" s="133">
        <f>+'Page 2 - Daily Travel Detail'!K48</f>
        <v>0</v>
      </c>
      <c r="L8" s="48"/>
      <c r="M8" s="48"/>
      <c r="N8" s="48"/>
      <c r="O8" s="127"/>
      <c r="P8" s="132"/>
    </row>
    <row r="9" spans="1:16" ht="27" customHeight="1" x14ac:dyDescent="0.3">
      <c r="A9" s="127"/>
      <c r="B9" s="128"/>
      <c r="C9" s="471"/>
      <c r="D9" s="472"/>
      <c r="E9" s="472"/>
      <c r="F9" s="472"/>
      <c r="G9" s="472"/>
      <c r="H9" s="473"/>
      <c r="I9" s="49" t="s">
        <v>63</v>
      </c>
      <c r="J9" s="133">
        <f>+'Page 2 - Daily Travel Detail'!J49</f>
        <v>0</v>
      </c>
      <c r="K9" s="133">
        <f>+'Page 2 - Daily Travel Detail'!K49</f>
        <v>0</v>
      </c>
      <c r="L9" s="135" t="s">
        <v>74</v>
      </c>
      <c r="M9" s="133">
        <f>+'Page 2 - Daily Travel Detail'!M48</f>
        <v>0</v>
      </c>
      <c r="N9" s="133">
        <f>+'Page 2 - Daily Travel Detail'!N48</f>
        <v>0</v>
      </c>
      <c r="O9" s="127"/>
      <c r="P9" s="132"/>
    </row>
    <row r="10" spans="1:16" ht="27" customHeight="1" thickBot="1" x14ac:dyDescent="0.4">
      <c r="A10" s="139"/>
      <c r="B10" s="140"/>
      <c r="C10" s="474"/>
      <c r="D10" s="475"/>
      <c r="E10" s="475"/>
      <c r="F10" s="475"/>
      <c r="G10" s="475"/>
      <c r="H10" s="476"/>
      <c r="I10" s="138" t="s">
        <v>74</v>
      </c>
      <c r="J10" s="133">
        <f>+'Page 2 - Daily Travel Detail'!J50</f>
        <v>0</v>
      </c>
      <c r="K10" s="149"/>
      <c r="L10" s="136" t="s">
        <v>75</v>
      </c>
      <c r="M10" s="133">
        <f>+'Page 2 - Daily Travel Detail'!M49</f>
        <v>0</v>
      </c>
      <c r="N10" s="133">
        <f>+'Page 2 - Daily Travel Detail'!N49</f>
        <v>0</v>
      </c>
      <c r="O10" s="139"/>
      <c r="P10" s="133">
        <f>+'Page 2 - Daily Travel Detail'!P48</f>
        <v>0</v>
      </c>
    </row>
    <row r="11" spans="1:16" ht="30" customHeight="1" thickTop="1" x14ac:dyDescent="0.4">
      <c r="A11" s="151"/>
      <c r="B11" s="412" t="s">
        <v>47</v>
      </c>
      <c r="C11" s="413"/>
      <c r="D11" s="413"/>
      <c r="E11" s="413"/>
      <c r="F11" s="413"/>
      <c r="G11" s="413"/>
      <c r="H11" s="414"/>
      <c r="I11" s="396">
        <v>0.67</v>
      </c>
      <c r="J11" s="396">
        <v>0.67</v>
      </c>
      <c r="K11" s="396">
        <v>0.67</v>
      </c>
      <c r="L11" s="406" t="s">
        <v>49</v>
      </c>
      <c r="M11" s="409"/>
      <c r="N11" s="410"/>
      <c r="O11" s="406" t="s">
        <v>50</v>
      </c>
      <c r="P11" s="410"/>
    </row>
    <row r="12" spans="1:16" ht="30" customHeight="1" x14ac:dyDescent="0.3">
      <c r="A12" s="152"/>
      <c r="B12" s="415"/>
      <c r="C12" s="416"/>
      <c r="D12" s="416"/>
      <c r="E12" s="416"/>
      <c r="F12" s="416"/>
      <c r="G12" s="416"/>
      <c r="H12" s="417"/>
      <c r="I12" s="397"/>
      <c r="J12" s="397"/>
      <c r="K12" s="397"/>
      <c r="L12" s="48"/>
      <c r="M12" s="49" t="s">
        <v>51</v>
      </c>
      <c r="N12" s="49" t="s">
        <v>52</v>
      </c>
      <c r="O12" s="49" t="s">
        <v>53</v>
      </c>
      <c r="P12" s="50" t="s">
        <v>54</v>
      </c>
    </row>
    <row r="13" spans="1:16" ht="33" customHeight="1" x14ac:dyDescent="0.35">
      <c r="A13" s="150" t="s">
        <v>55</v>
      </c>
      <c r="B13" s="96" t="s">
        <v>56</v>
      </c>
      <c r="C13" s="394"/>
      <c r="D13" s="395"/>
      <c r="E13" s="96" t="s">
        <v>57</v>
      </c>
      <c r="F13" s="378"/>
      <c r="G13" s="378"/>
      <c r="H13" s="379"/>
      <c r="I13" s="51" t="s">
        <v>58</v>
      </c>
      <c r="J13" s="29"/>
      <c r="K13" s="29"/>
      <c r="L13" s="52" t="s">
        <v>59</v>
      </c>
      <c r="M13" s="167"/>
      <c r="N13" s="31"/>
      <c r="O13" s="110"/>
      <c r="P13" s="29"/>
    </row>
    <row r="14" spans="1:16" ht="33" customHeight="1" x14ac:dyDescent="0.35">
      <c r="A14" s="148" t="s">
        <v>60</v>
      </c>
      <c r="B14" s="56" t="s">
        <v>61</v>
      </c>
      <c r="C14" s="376"/>
      <c r="D14" s="391"/>
      <c r="E14" s="392" t="s">
        <v>62</v>
      </c>
      <c r="F14" s="393"/>
      <c r="G14" s="376"/>
      <c r="H14" s="377"/>
      <c r="I14" s="51" t="s">
        <v>63</v>
      </c>
      <c r="J14" s="30"/>
      <c r="K14" s="30"/>
      <c r="L14" s="53" t="s">
        <v>64</v>
      </c>
      <c r="M14" s="31"/>
      <c r="N14" s="31"/>
      <c r="O14" s="190"/>
      <c r="P14" s="30"/>
    </row>
    <row r="15" spans="1:16" ht="33" customHeight="1" x14ac:dyDescent="0.35">
      <c r="A15" s="54" t="s">
        <v>65</v>
      </c>
      <c r="B15" s="400"/>
      <c r="C15" s="401"/>
      <c r="D15" s="55" t="s">
        <v>66</v>
      </c>
      <c r="E15" s="398"/>
      <c r="F15" s="399"/>
      <c r="G15" s="399"/>
      <c r="H15" s="55" t="s">
        <v>67</v>
      </c>
      <c r="I15" s="437"/>
      <c r="J15" s="438"/>
      <c r="K15" s="439"/>
      <c r="L15" s="53" t="s">
        <v>68</v>
      </c>
      <c r="M15" s="31"/>
      <c r="N15" s="30"/>
      <c r="O15" s="190"/>
      <c r="P15" s="29"/>
    </row>
    <row r="16" spans="1:16" ht="33" customHeight="1" x14ac:dyDescent="0.4">
      <c r="A16" s="56" t="s">
        <v>69</v>
      </c>
      <c r="B16" s="400"/>
      <c r="C16" s="434"/>
      <c r="D16" s="57" t="s">
        <v>66</v>
      </c>
      <c r="E16" s="398"/>
      <c r="F16" s="399"/>
      <c r="G16" s="399"/>
      <c r="H16" s="57" t="s">
        <v>67</v>
      </c>
      <c r="I16" s="440"/>
      <c r="J16" s="441"/>
      <c r="K16" s="442"/>
      <c r="L16" s="58" t="s">
        <v>70</v>
      </c>
      <c r="M16" s="163">
        <f>SUM(M13:M15)</f>
        <v>0</v>
      </c>
      <c r="N16" s="164">
        <f>SUM(N13:N15)</f>
        <v>0</v>
      </c>
      <c r="O16" s="190"/>
      <c r="P16" s="32"/>
    </row>
    <row r="17" spans="1:16" ht="17.399999999999999" customHeight="1" x14ac:dyDescent="0.35">
      <c r="A17" s="386" t="s">
        <v>71</v>
      </c>
      <c r="B17" s="387"/>
      <c r="C17" s="388"/>
      <c r="D17" s="403"/>
      <c r="E17" s="368" t="s">
        <v>72</v>
      </c>
      <c r="F17" s="396">
        <v>0.67</v>
      </c>
      <c r="G17" s="368" t="s">
        <v>73</v>
      </c>
      <c r="H17" s="383"/>
      <c r="I17" s="370" t="s">
        <v>74</v>
      </c>
      <c r="J17" s="374">
        <f>ROUND(IF(D17*F17=" ",0,D17*F17),2)</f>
        <v>0</v>
      </c>
      <c r="K17" s="402"/>
      <c r="L17" s="370" t="s">
        <v>75</v>
      </c>
      <c r="M17" s="372"/>
      <c r="N17" s="372"/>
      <c r="O17" s="109"/>
      <c r="P17" s="32"/>
    </row>
    <row r="18" spans="1:16" ht="17.399999999999999" customHeight="1" x14ac:dyDescent="0.35">
      <c r="A18" s="389"/>
      <c r="B18" s="390"/>
      <c r="C18" s="390"/>
      <c r="D18" s="369"/>
      <c r="E18" s="369"/>
      <c r="F18" s="397"/>
      <c r="G18" s="369"/>
      <c r="H18" s="384"/>
      <c r="I18" s="371"/>
      <c r="J18" s="375"/>
      <c r="K18" s="375"/>
      <c r="L18" s="371"/>
      <c r="M18" s="373"/>
      <c r="N18" s="373"/>
      <c r="O18" s="160"/>
      <c r="P18" s="185"/>
    </row>
    <row r="19" spans="1:16" ht="33" customHeight="1" thickBot="1" x14ac:dyDescent="0.45">
      <c r="A19" s="59" t="s">
        <v>76</v>
      </c>
      <c r="B19" s="380"/>
      <c r="C19" s="381"/>
      <c r="D19" s="381"/>
      <c r="E19" s="381"/>
      <c r="F19" s="381"/>
      <c r="G19" s="381"/>
      <c r="H19" s="382"/>
      <c r="I19" s="60" t="s">
        <v>77</v>
      </c>
      <c r="J19" s="61">
        <f>SUM(J13:J18)</f>
        <v>0</v>
      </c>
      <c r="K19" s="61">
        <f>SUM(K13:K17)</f>
        <v>0</v>
      </c>
      <c r="L19" s="60" t="s">
        <v>77</v>
      </c>
      <c r="M19" s="62">
        <f>SUM(M16:M17)</f>
        <v>0</v>
      </c>
      <c r="N19" s="62">
        <f>SUM(N16:N17)</f>
        <v>0</v>
      </c>
      <c r="O19" s="113" t="s">
        <v>77</v>
      </c>
      <c r="P19" s="62">
        <f>SUM(P13:P17)</f>
        <v>0</v>
      </c>
    </row>
    <row r="20" spans="1:16" ht="33" customHeight="1" thickTop="1" x14ac:dyDescent="0.35">
      <c r="A20" s="150" t="s">
        <v>55</v>
      </c>
      <c r="B20" s="96" t="s">
        <v>56</v>
      </c>
      <c r="C20" s="394"/>
      <c r="D20" s="395"/>
      <c r="E20" s="96" t="s">
        <v>57</v>
      </c>
      <c r="F20" s="378"/>
      <c r="G20" s="378"/>
      <c r="H20" s="379"/>
      <c r="I20" s="51" t="s">
        <v>58</v>
      </c>
      <c r="J20" s="29"/>
      <c r="K20" s="29"/>
      <c r="L20" s="52" t="s">
        <v>59</v>
      </c>
      <c r="M20" s="167"/>
      <c r="N20" s="31"/>
      <c r="O20" s="117"/>
      <c r="P20" s="29"/>
    </row>
    <row r="21" spans="1:16" ht="33" customHeight="1" x14ac:dyDescent="0.35">
      <c r="A21" s="148" t="s">
        <v>60</v>
      </c>
      <c r="B21" s="56" t="s">
        <v>61</v>
      </c>
      <c r="C21" s="376"/>
      <c r="D21" s="391"/>
      <c r="E21" s="392" t="s">
        <v>62</v>
      </c>
      <c r="F21" s="393"/>
      <c r="G21" s="376"/>
      <c r="H21" s="377"/>
      <c r="I21" s="51" t="s">
        <v>63</v>
      </c>
      <c r="J21" s="30"/>
      <c r="K21" s="30"/>
      <c r="L21" s="53" t="s">
        <v>64</v>
      </c>
      <c r="M21" s="31"/>
      <c r="N21" s="31"/>
      <c r="O21" s="117"/>
      <c r="P21" s="29"/>
    </row>
    <row r="22" spans="1:16" ht="33" customHeight="1" x14ac:dyDescent="0.35">
      <c r="A22" s="54" t="s">
        <v>65</v>
      </c>
      <c r="B22" s="400"/>
      <c r="C22" s="401"/>
      <c r="D22" s="55" t="s">
        <v>66</v>
      </c>
      <c r="E22" s="398"/>
      <c r="F22" s="399"/>
      <c r="G22" s="399"/>
      <c r="H22" s="55" t="s">
        <v>67</v>
      </c>
      <c r="I22" s="437"/>
      <c r="J22" s="438"/>
      <c r="K22" s="439"/>
      <c r="L22" s="53" t="s">
        <v>68</v>
      </c>
      <c r="M22" s="31"/>
      <c r="N22" s="30"/>
      <c r="O22" s="117"/>
      <c r="P22" s="29"/>
    </row>
    <row r="23" spans="1:16" ht="33" customHeight="1" x14ac:dyDescent="0.4">
      <c r="A23" s="56" t="s">
        <v>69</v>
      </c>
      <c r="B23" s="400"/>
      <c r="C23" s="434"/>
      <c r="D23" s="57" t="s">
        <v>66</v>
      </c>
      <c r="E23" s="398"/>
      <c r="F23" s="399"/>
      <c r="G23" s="399"/>
      <c r="H23" s="57" t="s">
        <v>67</v>
      </c>
      <c r="I23" s="440"/>
      <c r="J23" s="441"/>
      <c r="K23" s="442"/>
      <c r="L23" s="58" t="s">
        <v>70</v>
      </c>
      <c r="M23" s="163">
        <f>SUM(M20:M22)</f>
        <v>0</v>
      </c>
      <c r="N23" s="164">
        <f>SUM(N20:N22)</f>
        <v>0</v>
      </c>
      <c r="O23" s="117"/>
      <c r="P23" s="32"/>
    </row>
    <row r="24" spans="1:16" ht="17.399999999999999" customHeight="1" x14ac:dyDescent="0.35">
      <c r="A24" s="386" t="s">
        <v>71</v>
      </c>
      <c r="B24" s="387"/>
      <c r="C24" s="388"/>
      <c r="D24" s="403"/>
      <c r="E24" s="368" t="s">
        <v>72</v>
      </c>
      <c r="F24" s="396">
        <v>0.67</v>
      </c>
      <c r="G24" s="368" t="s">
        <v>73</v>
      </c>
      <c r="H24" s="383"/>
      <c r="I24" s="370" t="s">
        <v>74</v>
      </c>
      <c r="J24" s="374">
        <f>ROUND(IF(D24*F24=" ",0,D24*F24),2)</f>
        <v>0</v>
      </c>
      <c r="K24" s="402"/>
      <c r="L24" s="370" t="s">
        <v>75</v>
      </c>
      <c r="M24" s="372"/>
      <c r="N24" s="372"/>
      <c r="O24" s="117"/>
      <c r="P24" s="32"/>
    </row>
    <row r="25" spans="1:16" ht="17.399999999999999" customHeight="1" x14ac:dyDescent="0.35">
      <c r="A25" s="389"/>
      <c r="B25" s="390"/>
      <c r="C25" s="390"/>
      <c r="D25" s="369"/>
      <c r="E25" s="369"/>
      <c r="F25" s="397"/>
      <c r="G25" s="369"/>
      <c r="H25" s="384"/>
      <c r="I25" s="371"/>
      <c r="J25" s="375"/>
      <c r="K25" s="375"/>
      <c r="L25" s="371"/>
      <c r="M25" s="373"/>
      <c r="N25" s="373"/>
      <c r="O25" s="117"/>
      <c r="P25" s="185"/>
    </row>
    <row r="26" spans="1:16" ht="33" customHeight="1" thickBot="1" x14ac:dyDescent="0.45">
      <c r="A26" s="59" t="s">
        <v>76</v>
      </c>
      <c r="B26" s="380"/>
      <c r="C26" s="381"/>
      <c r="D26" s="381"/>
      <c r="E26" s="381"/>
      <c r="F26" s="381"/>
      <c r="G26" s="381"/>
      <c r="H26" s="382"/>
      <c r="I26" s="60" t="s">
        <v>77</v>
      </c>
      <c r="J26" s="61">
        <f>SUM(J20:J25)</f>
        <v>0</v>
      </c>
      <c r="K26" s="63">
        <f>SUM(K20:K24)</f>
        <v>0</v>
      </c>
      <c r="L26" s="60" t="s">
        <v>77</v>
      </c>
      <c r="M26" s="62">
        <f>SUM(M23:M24)</f>
        <v>0</v>
      </c>
      <c r="N26" s="62">
        <f>SUM(N23:N24)</f>
        <v>0</v>
      </c>
      <c r="O26" s="112" t="s">
        <v>77</v>
      </c>
      <c r="P26" s="64">
        <f>SUM(P20:P24)</f>
        <v>0</v>
      </c>
    </row>
    <row r="27" spans="1:16" ht="33" customHeight="1" thickTop="1" x14ac:dyDescent="0.35">
      <c r="A27" s="150" t="s">
        <v>55</v>
      </c>
      <c r="B27" s="96" t="s">
        <v>56</v>
      </c>
      <c r="C27" s="394"/>
      <c r="D27" s="395"/>
      <c r="E27" s="96" t="s">
        <v>57</v>
      </c>
      <c r="F27" s="378"/>
      <c r="G27" s="378"/>
      <c r="H27" s="379"/>
      <c r="I27" s="51" t="s">
        <v>58</v>
      </c>
      <c r="J27" s="29"/>
      <c r="K27" s="29"/>
      <c r="L27" s="52" t="s">
        <v>59</v>
      </c>
      <c r="M27" s="167"/>
      <c r="N27" s="31"/>
      <c r="O27" s="118"/>
      <c r="P27" s="29"/>
    </row>
    <row r="28" spans="1:16" ht="33" customHeight="1" x14ac:dyDescent="0.35">
      <c r="A28" s="148" t="s">
        <v>60</v>
      </c>
      <c r="B28" s="56" t="s">
        <v>61</v>
      </c>
      <c r="C28" s="376"/>
      <c r="D28" s="391"/>
      <c r="E28" s="392" t="s">
        <v>62</v>
      </c>
      <c r="F28" s="393"/>
      <c r="G28" s="376"/>
      <c r="H28" s="377"/>
      <c r="I28" s="51" t="s">
        <v>63</v>
      </c>
      <c r="J28" s="30"/>
      <c r="K28" s="30"/>
      <c r="L28" s="53" t="s">
        <v>64</v>
      </c>
      <c r="M28" s="31"/>
      <c r="N28" s="31"/>
      <c r="O28" s="104"/>
      <c r="P28" s="29"/>
    </row>
    <row r="29" spans="1:16" ht="33" customHeight="1" x14ac:dyDescent="0.35">
      <c r="A29" s="54" t="s">
        <v>65</v>
      </c>
      <c r="B29" s="400"/>
      <c r="C29" s="401"/>
      <c r="D29" s="55" t="s">
        <v>66</v>
      </c>
      <c r="E29" s="398"/>
      <c r="F29" s="399"/>
      <c r="G29" s="399"/>
      <c r="H29" s="55" t="s">
        <v>67</v>
      </c>
      <c r="I29" s="437"/>
      <c r="J29" s="438"/>
      <c r="K29" s="439"/>
      <c r="L29" s="53" t="s">
        <v>68</v>
      </c>
      <c r="M29" s="31"/>
      <c r="N29" s="30"/>
      <c r="O29" s="104"/>
      <c r="P29" s="29"/>
    </row>
    <row r="30" spans="1:16" ht="33" customHeight="1" x14ac:dyDescent="0.4">
      <c r="A30" s="56" t="s">
        <v>69</v>
      </c>
      <c r="B30" s="400"/>
      <c r="C30" s="434"/>
      <c r="D30" s="57" t="s">
        <v>66</v>
      </c>
      <c r="E30" s="398"/>
      <c r="F30" s="399"/>
      <c r="G30" s="399"/>
      <c r="H30" s="57" t="s">
        <v>67</v>
      </c>
      <c r="I30" s="440"/>
      <c r="J30" s="441"/>
      <c r="K30" s="442"/>
      <c r="L30" s="58" t="s">
        <v>70</v>
      </c>
      <c r="M30" s="163">
        <f>SUM(M27:M29)</f>
        <v>0</v>
      </c>
      <c r="N30" s="164">
        <f>SUM(N27:N29)</f>
        <v>0</v>
      </c>
      <c r="O30" s="104"/>
      <c r="P30" s="32"/>
    </row>
    <row r="31" spans="1:16" ht="17.399999999999999" customHeight="1" x14ac:dyDescent="0.35">
      <c r="A31" s="386" t="s">
        <v>71</v>
      </c>
      <c r="B31" s="387"/>
      <c r="C31" s="388"/>
      <c r="D31" s="403"/>
      <c r="E31" s="368" t="s">
        <v>72</v>
      </c>
      <c r="F31" s="396">
        <v>0.67</v>
      </c>
      <c r="G31" s="368" t="s">
        <v>73</v>
      </c>
      <c r="H31" s="383"/>
      <c r="I31" s="370" t="s">
        <v>74</v>
      </c>
      <c r="J31" s="374">
        <f>ROUND(IF(D31*F31=" ",0,D31*F31),2)</f>
        <v>0</v>
      </c>
      <c r="K31" s="402"/>
      <c r="L31" s="370" t="s">
        <v>75</v>
      </c>
      <c r="M31" s="372"/>
      <c r="N31" s="372"/>
      <c r="O31" s="119"/>
      <c r="P31" s="33"/>
    </row>
    <row r="32" spans="1:16" ht="17.399999999999999" customHeight="1" x14ac:dyDescent="0.35">
      <c r="A32" s="389"/>
      <c r="B32" s="390"/>
      <c r="C32" s="390"/>
      <c r="D32" s="369"/>
      <c r="E32" s="369"/>
      <c r="F32" s="397"/>
      <c r="G32" s="369"/>
      <c r="H32" s="384"/>
      <c r="I32" s="371"/>
      <c r="J32" s="375"/>
      <c r="K32" s="375"/>
      <c r="L32" s="371"/>
      <c r="M32" s="373"/>
      <c r="N32" s="373"/>
      <c r="O32" s="104"/>
      <c r="P32" s="159"/>
    </row>
    <row r="33" spans="1:16" ht="33" customHeight="1" thickBot="1" x14ac:dyDescent="0.45">
      <c r="A33" s="59" t="s">
        <v>76</v>
      </c>
      <c r="B33" s="380"/>
      <c r="C33" s="381"/>
      <c r="D33" s="381"/>
      <c r="E33" s="381"/>
      <c r="F33" s="381"/>
      <c r="G33" s="381"/>
      <c r="H33" s="382"/>
      <c r="I33" s="60" t="s">
        <v>77</v>
      </c>
      <c r="J33" s="61">
        <f>SUM(J27:J32)</f>
        <v>0</v>
      </c>
      <c r="K33" s="63">
        <f>SUM(K27:K31)</f>
        <v>0</v>
      </c>
      <c r="L33" s="60" t="s">
        <v>77</v>
      </c>
      <c r="M33" s="62">
        <f>SUM(M30:M31)</f>
        <v>0</v>
      </c>
      <c r="N33" s="62">
        <f>SUM(N30:N31)</f>
        <v>0</v>
      </c>
      <c r="O33" s="112" t="s">
        <v>77</v>
      </c>
      <c r="P33" s="64">
        <f>SUM(P27:P31)</f>
        <v>0</v>
      </c>
    </row>
    <row r="34" spans="1:16" ht="33" customHeight="1" thickTop="1" x14ac:dyDescent="0.35">
      <c r="A34" s="150" t="s">
        <v>55</v>
      </c>
      <c r="B34" s="96" t="s">
        <v>56</v>
      </c>
      <c r="C34" s="394"/>
      <c r="D34" s="395"/>
      <c r="E34" s="96" t="s">
        <v>57</v>
      </c>
      <c r="F34" s="378"/>
      <c r="G34" s="378"/>
      <c r="H34" s="379"/>
      <c r="I34" s="51" t="s">
        <v>58</v>
      </c>
      <c r="J34" s="29"/>
      <c r="K34" s="29"/>
      <c r="L34" s="52" t="s">
        <v>59</v>
      </c>
      <c r="M34" s="167"/>
      <c r="N34" s="31"/>
      <c r="O34" s="118"/>
      <c r="P34" s="34"/>
    </row>
    <row r="35" spans="1:16" ht="33" customHeight="1" x14ac:dyDescent="0.35">
      <c r="A35" s="148" t="s">
        <v>60</v>
      </c>
      <c r="B35" s="56" t="s">
        <v>61</v>
      </c>
      <c r="C35" s="376"/>
      <c r="D35" s="391"/>
      <c r="E35" s="392" t="s">
        <v>62</v>
      </c>
      <c r="F35" s="393"/>
      <c r="G35" s="376"/>
      <c r="H35" s="377"/>
      <c r="I35" s="51" t="s">
        <v>63</v>
      </c>
      <c r="J35" s="30"/>
      <c r="K35" s="30"/>
      <c r="L35" s="53" t="s">
        <v>64</v>
      </c>
      <c r="M35" s="31"/>
      <c r="N35" s="31"/>
      <c r="O35" s="104"/>
      <c r="P35" s="34"/>
    </row>
    <row r="36" spans="1:16" ht="33" customHeight="1" x14ac:dyDescent="0.35">
      <c r="A36" s="54" t="s">
        <v>65</v>
      </c>
      <c r="B36" s="400"/>
      <c r="C36" s="401"/>
      <c r="D36" s="55" t="s">
        <v>66</v>
      </c>
      <c r="E36" s="398"/>
      <c r="F36" s="399"/>
      <c r="G36" s="399"/>
      <c r="H36" s="55" t="s">
        <v>67</v>
      </c>
      <c r="I36" s="437"/>
      <c r="J36" s="438"/>
      <c r="K36" s="439"/>
      <c r="L36" s="53" t="s">
        <v>68</v>
      </c>
      <c r="M36" s="31"/>
      <c r="N36" s="30"/>
      <c r="O36" s="104"/>
      <c r="P36" s="34"/>
    </row>
    <row r="37" spans="1:16" ht="33" customHeight="1" x14ac:dyDescent="0.4">
      <c r="A37" s="56" t="s">
        <v>69</v>
      </c>
      <c r="B37" s="400"/>
      <c r="C37" s="434"/>
      <c r="D37" s="57" t="s">
        <v>66</v>
      </c>
      <c r="E37" s="398"/>
      <c r="F37" s="399"/>
      <c r="G37" s="399"/>
      <c r="H37" s="57" t="s">
        <v>67</v>
      </c>
      <c r="I37" s="440"/>
      <c r="J37" s="441"/>
      <c r="K37" s="442"/>
      <c r="L37" s="58" t="s">
        <v>70</v>
      </c>
      <c r="M37" s="163">
        <f>SUM(M34:M36)</f>
        <v>0</v>
      </c>
      <c r="N37" s="164">
        <f>SUM(N34:N36)</f>
        <v>0</v>
      </c>
      <c r="O37" s="104"/>
      <c r="P37" s="33"/>
    </row>
    <row r="38" spans="1:16" ht="17.399999999999999" customHeight="1" x14ac:dyDescent="0.35">
      <c r="A38" s="386" t="s">
        <v>71</v>
      </c>
      <c r="B38" s="387"/>
      <c r="C38" s="388"/>
      <c r="D38" s="403"/>
      <c r="E38" s="368" t="s">
        <v>72</v>
      </c>
      <c r="F38" s="396">
        <v>0.67</v>
      </c>
      <c r="G38" s="368" t="s">
        <v>73</v>
      </c>
      <c r="H38" s="383"/>
      <c r="I38" s="370" t="s">
        <v>74</v>
      </c>
      <c r="J38" s="374">
        <f>ROUND(IF(D38*F38=" ",0,D38*F38),2)</f>
        <v>0</v>
      </c>
      <c r="K38" s="402"/>
      <c r="L38" s="370" t="s">
        <v>75</v>
      </c>
      <c r="M38" s="372"/>
      <c r="N38" s="372"/>
      <c r="O38" s="119"/>
      <c r="P38" s="33"/>
    </row>
    <row r="39" spans="1:16" ht="17.399999999999999" customHeight="1" x14ac:dyDescent="0.35">
      <c r="A39" s="389"/>
      <c r="B39" s="390"/>
      <c r="C39" s="390"/>
      <c r="D39" s="369"/>
      <c r="E39" s="369"/>
      <c r="F39" s="397"/>
      <c r="G39" s="369"/>
      <c r="H39" s="384"/>
      <c r="I39" s="371"/>
      <c r="J39" s="375"/>
      <c r="K39" s="375"/>
      <c r="L39" s="371"/>
      <c r="M39" s="373"/>
      <c r="N39" s="373"/>
      <c r="O39" s="104"/>
      <c r="P39" s="159"/>
    </row>
    <row r="40" spans="1:16" ht="33" customHeight="1" thickBot="1" x14ac:dyDescent="0.45">
      <c r="A40" s="59" t="s">
        <v>76</v>
      </c>
      <c r="B40" s="380"/>
      <c r="C40" s="381"/>
      <c r="D40" s="381"/>
      <c r="E40" s="381"/>
      <c r="F40" s="381"/>
      <c r="G40" s="381"/>
      <c r="H40" s="382"/>
      <c r="I40" s="60" t="s">
        <v>77</v>
      </c>
      <c r="J40" s="61">
        <f>SUM(J34:J39)</f>
        <v>0</v>
      </c>
      <c r="K40" s="63">
        <f>SUM(K34:K38)</f>
        <v>0</v>
      </c>
      <c r="L40" s="60" t="s">
        <v>77</v>
      </c>
      <c r="M40" s="62">
        <f>SUM(M37:M38)</f>
        <v>0</v>
      </c>
      <c r="N40" s="62">
        <f>SUM(N37:N38)</f>
        <v>0</v>
      </c>
      <c r="O40" s="111" t="s">
        <v>77</v>
      </c>
      <c r="P40" s="64">
        <f>SUM(P34:P38)</f>
        <v>0</v>
      </c>
    </row>
    <row r="41" spans="1:16" ht="33" customHeight="1" thickTop="1" x14ac:dyDescent="0.35">
      <c r="A41" s="150" t="s">
        <v>55</v>
      </c>
      <c r="B41" s="96" t="s">
        <v>56</v>
      </c>
      <c r="C41" s="394"/>
      <c r="D41" s="395"/>
      <c r="E41" s="96" t="s">
        <v>57</v>
      </c>
      <c r="F41" s="378"/>
      <c r="G41" s="378"/>
      <c r="H41" s="379"/>
      <c r="I41" s="51" t="s">
        <v>58</v>
      </c>
      <c r="J41" s="29"/>
      <c r="K41" s="29"/>
      <c r="L41" s="52" t="s">
        <v>59</v>
      </c>
      <c r="M41" s="167"/>
      <c r="N41" s="31"/>
      <c r="O41" s="118"/>
      <c r="P41" s="34"/>
    </row>
    <row r="42" spans="1:16" ht="33" customHeight="1" x14ac:dyDescent="0.35">
      <c r="A42" s="148" t="s">
        <v>60</v>
      </c>
      <c r="B42" s="56" t="s">
        <v>61</v>
      </c>
      <c r="C42" s="376"/>
      <c r="D42" s="391"/>
      <c r="E42" s="392" t="s">
        <v>62</v>
      </c>
      <c r="F42" s="393"/>
      <c r="G42" s="376"/>
      <c r="H42" s="377"/>
      <c r="I42" s="51" t="s">
        <v>63</v>
      </c>
      <c r="J42" s="30"/>
      <c r="K42" s="30"/>
      <c r="L42" s="53" t="s">
        <v>64</v>
      </c>
      <c r="M42" s="31"/>
      <c r="N42" s="31"/>
      <c r="O42" s="104"/>
      <c r="P42" s="34"/>
    </row>
    <row r="43" spans="1:16" ht="33" customHeight="1" x14ac:dyDescent="0.35">
      <c r="A43" s="54" t="s">
        <v>65</v>
      </c>
      <c r="B43" s="400"/>
      <c r="C43" s="401"/>
      <c r="D43" s="55" t="s">
        <v>66</v>
      </c>
      <c r="E43" s="398"/>
      <c r="F43" s="399"/>
      <c r="G43" s="399"/>
      <c r="H43" s="55" t="s">
        <v>67</v>
      </c>
      <c r="I43" s="437"/>
      <c r="J43" s="438"/>
      <c r="K43" s="439"/>
      <c r="L43" s="53" t="s">
        <v>68</v>
      </c>
      <c r="M43" s="31"/>
      <c r="N43" s="30"/>
      <c r="O43" s="104"/>
      <c r="P43" s="34"/>
    </row>
    <row r="44" spans="1:16" ht="33" customHeight="1" x14ac:dyDescent="0.4">
      <c r="A44" s="56" t="s">
        <v>69</v>
      </c>
      <c r="B44" s="400"/>
      <c r="C44" s="434"/>
      <c r="D44" s="57" t="s">
        <v>66</v>
      </c>
      <c r="E44" s="398"/>
      <c r="F44" s="399"/>
      <c r="G44" s="399"/>
      <c r="H44" s="57" t="s">
        <v>67</v>
      </c>
      <c r="I44" s="440"/>
      <c r="J44" s="441"/>
      <c r="K44" s="442"/>
      <c r="L44" s="58" t="s">
        <v>70</v>
      </c>
      <c r="M44" s="163">
        <f>SUM(M41:M43)</f>
        <v>0</v>
      </c>
      <c r="N44" s="164">
        <f>SUM(N41:N43)</f>
        <v>0</v>
      </c>
      <c r="O44" s="104"/>
      <c r="P44" s="33"/>
    </row>
    <row r="45" spans="1:16" ht="17.399999999999999" customHeight="1" x14ac:dyDescent="0.35">
      <c r="A45" s="386" t="s">
        <v>71</v>
      </c>
      <c r="B45" s="387"/>
      <c r="C45" s="388"/>
      <c r="D45" s="403"/>
      <c r="E45" s="368" t="s">
        <v>72</v>
      </c>
      <c r="F45" s="396">
        <v>0.67</v>
      </c>
      <c r="G45" s="368" t="s">
        <v>73</v>
      </c>
      <c r="H45" s="383"/>
      <c r="I45" s="370" t="s">
        <v>74</v>
      </c>
      <c r="J45" s="374">
        <f>ROUND(IF(D45*F45=" ",0,D45*F45),2)</f>
        <v>0</v>
      </c>
      <c r="K45" s="402"/>
      <c r="L45" s="370" t="s">
        <v>75</v>
      </c>
      <c r="M45" s="372"/>
      <c r="N45" s="372"/>
      <c r="O45" s="119"/>
      <c r="P45" s="33"/>
    </row>
    <row r="46" spans="1:16" ht="17.399999999999999" customHeight="1" x14ac:dyDescent="0.35">
      <c r="A46" s="389"/>
      <c r="B46" s="390"/>
      <c r="C46" s="390"/>
      <c r="D46" s="369"/>
      <c r="E46" s="369"/>
      <c r="F46" s="397"/>
      <c r="G46" s="369"/>
      <c r="H46" s="384"/>
      <c r="I46" s="371"/>
      <c r="J46" s="375"/>
      <c r="K46" s="375"/>
      <c r="L46" s="371"/>
      <c r="M46" s="373"/>
      <c r="N46" s="373"/>
      <c r="O46" s="104"/>
      <c r="P46" s="159"/>
    </row>
    <row r="47" spans="1:16" ht="33" customHeight="1" thickBot="1" x14ac:dyDescent="0.45">
      <c r="A47" s="59" t="s">
        <v>76</v>
      </c>
      <c r="B47" s="380"/>
      <c r="C47" s="381"/>
      <c r="D47" s="381"/>
      <c r="E47" s="381"/>
      <c r="F47" s="381"/>
      <c r="G47" s="381"/>
      <c r="H47" s="382"/>
      <c r="I47" s="60" t="s">
        <v>77</v>
      </c>
      <c r="J47" s="61">
        <f>SUM(J41:J46)</f>
        <v>0</v>
      </c>
      <c r="K47" s="63">
        <f>SUM(K41:K45)</f>
        <v>0</v>
      </c>
      <c r="L47" s="60" t="s">
        <v>77</v>
      </c>
      <c r="M47" s="62">
        <f>SUM(M44:M45)</f>
        <v>0</v>
      </c>
      <c r="N47" s="62">
        <f>SUM(N44:N45)</f>
        <v>0</v>
      </c>
      <c r="O47" s="114" t="s">
        <v>77</v>
      </c>
      <c r="P47" s="64">
        <f>SUM(P41:P45)</f>
        <v>0</v>
      </c>
    </row>
    <row r="48" spans="1:16" ht="36" customHeight="1" thickTop="1" x14ac:dyDescent="0.4">
      <c r="A48" s="68"/>
      <c r="B48" s="69"/>
      <c r="C48" s="69"/>
      <c r="D48" s="69"/>
      <c r="E48" s="69"/>
      <c r="F48" s="69"/>
      <c r="G48" s="69"/>
      <c r="H48" s="69"/>
      <c r="I48" s="70" t="s">
        <v>58</v>
      </c>
      <c r="J48" s="156">
        <f>SUM(J8+J13+J20+J27+J34+J41)</f>
        <v>0</v>
      </c>
      <c r="K48" s="71">
        <f>SUM(K8+K13+K20+K27+K34+K41)</f>
        <v>0</v>
      </c>
      <c r="L48" s="72" t="s">
        <v>78</v>
      </c>
      <c r="M48" s="73">
        <f>SUM(M9,M16,M23,M30,M37,M44)</f>
        <v>0</v>
      </c>
      <c r="N48" s="73">
        <f>SUM(N9,N16,N23,N30,N37,N44)</f>
        <v>0</v>
      </c>
      <c r="O48" s="97" t="s">
        <v>79</v>
      </c>
      <c r="P48" s="74">
        <f>SUM(P10, P19,P26,P33,P40,P47)</f>
        <v>0</v>
      </c>
    </row>
    <row r="49" spans="1:16" ht="33" customHeight="1" x14ac:dyDescent="0.4">
      <c r="B49" s="75"/>
      <c r="C49" s="75"/>
      <c r="D49" s="75"/>
      <c r="E49" s="75"/>
      <c r="F49" s="76"/>
      <c r="G49" s="435" t="s">
        <v>80</v>
      </c>
      <c r="H49" s="436"/>
      <c r="I49" s="77" t="s">
        <v>63</v>
      </c>
      <c r="J49" s="157">
        <f>SUM(J9+J14+J21+J28+J35+J42)</f>
        <v>0</v>
      </c>
      <c r="K49" s="78">
        <f>SUM(K9+K14+K21+K28+K35+K42)</f>
        <v>0</v>
      </c>
      <c r="L49" s="79" t="s">
        <v>81</v>
      </c>
      <c r="M49" s="80">
        <f>SUM(M10+M17+M24+M31+M38+M45)</f>
        <v>0</v>
      </c>
      <c r="N49" s="80">
        <f>SUM(N10+N17+N24+N31+N38+N45)</f>
        <v>0</v>
      </c>
      <c r="O49" s="81"/>
      <c r="P49" s="82"/>
    </row>
    <row r="50" spans="1:16" ht="33" customHeight="1" x14ac:dyDescent="0.4">
      <c r="G50" s="436"/>
      <c r="H50" s="436"/>
      <c r="I50" s="83" t="s">
        <v>74</v>
      </c>
      <c r="J50" s="157">
        <f>SUM(J10,J17,J18,J24,J25,J31,J32,J38,J39,J45,J46)</f>
        <v>0</v>
      </c>
      <c r="K50" s="149"/>
      <c r="L50" s="85"/>
      <c r="M50" s="85"/>
      <c r="N50" s="86"/>
      <c r="O50" s="98"/>
      <c r="P50" s="87"/>
    </row>
    <row r="51" spans="1:16" ht="18" customHeight="1" x14ac:dyDescent="0.35">
      <c r="A51" s="106" t="s">
        <v>82</v>
      </c>
      <c r="B51"/>
      <c r="C51" s="18"/>
      <c r="D51" s="18"/>
      <c r="E51" s="18"/>
      <c r="I51" s="3"/>
      <c r="K51" s="88"/>
      <c r="L51" s="89"/>
      <c r="M51" s="89"/>
      <c r="N51" s="89"/>
      <c r="O51" s="90"/>
    </row>
    <row r="52" spans="1:16" ht="18" customHeight="1" x14ac:dyDescent="0.35">
      <c r="A52" s="107">
        <v>-1</v>
      </c>
      <c r="B52" s="451" t="s">
        <v>83</v>
      </c>
      <c r="C52" s="450"/>
      <c r="D52" s="165"/>
      <c r="E52" s="107">
        <v>-2</v>
      </c>
      <c r="F52" s="456" t="s">
        <v>84</v>
      </c>
      <c r="G52" s="457"/>
      <c r="H52" s="457"/>
      <c r="I52" s="108">
        <v>-3</v>
      </c>
      <c r="J52" s="453" t="s">
        <v>168</v>
      </c>
      <c r="K52" s="454"/>
      <c r="L52" s="454"/>
    </row>
    <row r="53" spans="1:16" ht="18" customHeight="1" x14ac:dyDescent="0.35">
      <c r="B53" s="455" t="s">
        <v>86</v>
      </c>
      <c r="C53" s="450"/>
      <c r="D53"/>
      <c r="E53" s="165"/>
      <c r="F53" s="451" t="s">
        <v>87</v>
      </c>
      <c r="G53" s="450"/>
      <c r="H53" s="91"/>
      <c r="I53" s="189"/>
      <c r="J53" s="454"/>
      <c r="K53" s="454"/>
      <c r="L53" s="454"/>
      <c r="O53" s="3"/>
    </row>
    <row r="54" spans="1:16" ht="18" customHeight="1" x14ac:dyDescent="0.35">
      <c r="B54" s="191" t="s">
        <v>88</v>
      </c>
      <c r="C54" s="165"/>
      <c r="D54" s="165"/>
      <c r="E54" s="165"/>
      <c r="F54" s="449" t="s">
        <v>89</v>
      </c>
      <c r="G54" s="450"/>
      <c r="H54" s="91"/>
      <c r="I54" s="91"/>
      <c r="J54" s="454"/>
      <c r="K54" s="454"/>
      <c r="L54" s="454"/>
      <c r="O54" s="3"/>
    </row>
    <row r="55" spans="1:16" ht="18" customHeight="1" x14ac:dyDescent="0.35">
      <c r="A55" s="19"/>
      <c r="B55" s="455" t="s">
        <v>90</v>
      </c>
      <c r="C55" s="450"/>
      <c r="D55"/>
      <c r="E55" s="165"/>
      <c r="F55" s="451" t="s">
        <v>91</v>
      </c>
      <c r="G55" s="450"/>
      <c r="H55" s="91"/>
      <c r="I55" s="91"/>
      <c r="J55" s="454"/>
      <c r="K55" s="454"/>
      <c r="L55" s="454"/>
      <c r="M55" s="5"/>
      <c r="N55" s="5"/>
      <c r="O55" s="7"/>
      <c r="P55" s="92"/>
    </row>
    <row r="56" spans="1:16" ht="18" customHeight="1" x14ac:dyDescent="0.35">
      <c r="B56" s="170"/>
      <c r="C56" s="170"/>
      <c r="D56" s="170"/>
      <c r="E56" s="170"/>
      <c r="F56" s="449" t="s">
        <v>92</v>
      </c>
      <c r="G56" s="450"/>
      <c r="H56" s="91"/>
      <c r="I56" s="94"/>
      <c r="J56" s="454"/>
      <c r="K56" s="454"/>
      <c r="L56" s="454"/>
      <c r="M56" s="5"/>
      <c r="N56" s="5"/>
      <c r="O56" s="7"/>
    </row>
    <row r="57" spans="1:16" ht="12" customHeight="1" x14ac:dyDescent="0.25">
      <c r="A57" s="19"/>
      <c r="B57" s="5"/>
      <c r="C57" s="5"/>
      <c r="D57" s="5"/>
      <c r="E57" s="5"/>
      <c r="F57" s="5"/>
      <c r="G57" s="5"/>
      <c r="H57" s="5"/>
      <c r="I57" s="7"/>
      <c r="J57" s="5"/>
      <c r="K57" s="5"/>
      <c r="L57" s="5"/>
      <c r="M57" s="5"/>
      <c r="N57" s="5"/>
      <c r="O57" s="7"/>
      <c r="P57" s="92"/>
    </row>
    <row r="58" spans="1:16" ht="21" x14ac:dyDescent="0.4">
      <c r="A58" s="105" t="s">
        <v>93</v>
      </c>
      <c r="B58" s="174" t="s">
        <v>94</v>
      </c>
      <c r="C58" s="165"/>
      <c r="D58" s="165"/>
      <c r="E58" s="165"/>
      <c r="F58" s="165"/>
      <c r="G58" s="165"/>
      <c r="H58" s="165"/>
      <c r="I58" s="165"/>
      <c r="J58" s="165"/>
      <c r="K58" s="165"/>
      <c r="L58"/>
      <c r="M58"/>
      <c r="N58"/>
      <c r="O58" s="3"/>
      <c r="P58" s="92"/>
    </row>
    <row r="59" spans="1:16" ht="21" x14ac:dyDescent="0.4">
      <c r="A59" s="5"/>
      <c r="B59" s="452" t="s">
        <v>95</v>
      </c>
      <c r="C59" s="452"/>
      <c r="D59" s="452"/>
      <c r="E59" s="452"/>
      <c r="F59" s="452"/>
      <c r="I59" s="3"/>
      <c r="L59" s="5"/>
      <c r="M59" s="5"/>
      <c r="N59" s="5"/>
      <c r="O59" s="7"/>
      <c r="P59" s="5"/>
    </row>
    <row r="60" spans="1:16" ht="20.399999999999999" x14ac:dyDescent="0.35">
      <c r="A60" s="5"/>
      <c r="B60" s="5"/>
      <c r="C60" s="447" t="s">
        <v>51</v>
      </c>
      <c r="D60" s="447"/>
      <c r="E60" s="447"/>
      <c r="F60" s="91"/>
      <c r="G60" s="175"/>
      <c r="H60" s="175">
        <v>135.6</v>
      </c>
      <c r="I60" s="3"/>
      <c r="L60" s="5"/>
      <c r="N60" s="95"/>
      <c r="O60" s="7"/>
      <c r="P60" s="5"/>
    </row>
    <row r="61" spans="1:16" ht="20.399999999999999" x14ac:dyDescent="0.35">
      <c r="B61" s="5"/>
      <c r="C61" s="447" t="s">
        <v>96</v>
      </c>
      <c r="D61" s="447"/>
      <c r="E61" s="447"/>
      <c r="F61" s="447"/>
      <c r="G61" s="175"/>
      <c r="H61" s="175">
        <v>154.9</v>
      </c>
      <c r="I61" s="3"/>
      <c r="N61" s="95"/>
      <c r="O61" s="5"/>
    </row>
    <row r="62" spans="1:16" ht="12" customHeight="1" x14ac:dyDescent="0.25">
      <c r="A62" s="5" t="s">
        <v>37</v>
      </c>
      <c r="B62" s="5"/>
      <c r="C62" s="5"/>
      <c r="D62" s="5"/>
      <c r="E62" s="5"/>
      <c r="F62" s="5"/>
      <c r="G62" s="5"/>
      <c r="H62" s="5"/>
      <c r="I62" s="7"/>
      <c r="J62" s="5"/>
      <c r="K62" s="5"/>
      <c r="L62" s="5"/>
      <c r="M62" s="5"/>
      <c r="N62" s="5"/>
      <c r="O62" s="7"/>
      <c r="P62" s="142" t="s">
        <v>102</v>
      </c>
    </row>
  </sheetData>
  <mergeCells count="144">
    <mergeCell ref="J52:L56"/>
    <mergeCell ref="F53:G53"/>
    <mergeCell ref="F54:G54"/>
    <mergeCell ref="F55:G55"/>
    <mergeCell ref="F56:G56"/>
    <mergeCell ref="I43:K44"/>
    <mergeCell ref="K45:K46"/>
    <mergeCell ref="L45:L46"/>
    <mergeCell ref="D45:D46"/>
    <mergeCell ref="F45:F46"/>
    <mergeCell ref="J45:J46"/>
    <mergeCell ref="E43:G43"/>
    <mergeCell ref="E44:G44"/>
    <mergeCell ref="C61:F61"/>
    <mergeCell ref="B47:H47"/>
    <mergeCell ref="G49:H50"/>
    <mergeCell ref="F52:H52"/>
    <mergeCell ref="B55:C55"/>
    <mergeCell ref="B53:C53"/>
    <mergeCell ref="B59:F59"/>
    <mergeCell ref="B36:C36"/>
    <mergeCell ref="E36:G36"/>
    <mergeCell ref="B52:C52"/>
    <mergeCell ref="C60:E60"/>
    <mergeCell ref="A45:C46"/>
    <mergeCell ref="E45:E46"/>
    <mergeCell ref="G45:H46"/>
    <mergeCell ref="B43:C43"/>
    <mergeCell ref="B44:C44"/>
    <mergeCell ref="B37:C37"/>
    <mergeCell ref="E37:G37"/>
    <mergeCell ref="C41:D41"/>
    <mergeCell ref="F41:H41"/>
    <mergeCell ref="C42:D42"/>
    <mergeCell ref="E42:F42"/>
    <mergeCell ref="G42:H42"/>
    <mergeCell ref="B29:C29"/>
    <mergeCell ref="E29:G29"/>
    <mergeCell ref="B40:H40"/>
    <mergeCell ref="B33:H33"/>
    <mergeCell ref="B30:C30"/>
    <mergeCell ref="E30:G30"/>
    <mergeCell ref="A31:C32"/>
    <mergeCell ref="A38:C39"/>
    <mergeCell ref="E38:E39"/>
    <mergeCell ref="G38:H39"/>
    <mergeCell ref="D31:D32"/>
    <mergeCell ref="F31:F32"/>
    <mergeCell ref="D38:D39"/>
    <mergeCell ref="F38:F39"/>
    <mergeCell ref="G35:H35"/>
    <mergeCell ref="C34:D34"/>
    <mergeCell ref="F34:H34"/>
    <mergeCell ref="E31:E32"/>
    <mergeCell ref="C35:D35"/>
    <mergeCell ref="E35:F35"/>
    <mergeCell ref="G31:H32"/>
    <mergeCell ref="D1:M1"/>
    <mergeCell ref="F2:L2"/>
    <mergeCell ref="F3:L3"/>
    <mergeCell ref="C4:H4"/>
    <mergeCell ref="M4:N4"/>
    <mergeCell ref="E17:E18"/>
    <mergeCell ref="G17:H18"/>
    <mergeCell ref="I15:K16"/>
    <mergeCell ref="B16:C16"/>
    <mergeCell ref="E16:G16"/>
    <mergeCell ref="A4:B4"/>
    <mergeCell ref="I6:K6"/>
    <mergeCell ref="E15:G15"/>
    <mergeCell ref="B15:C15"/>
    <mergeCell ref="L6:N6"/>
    <mergeCell ref="C13:D13"/>
    <mergeCell ref="F13:H13"/>
    <mergeCell ref="C14:D14"/>
    <mergeCell ref="E14:F14"/>
    <mergeCell ref="G14:H14"/>
    <mergeCell ref="I17:I18"/>
    <mergeCell ref="K17:K18"/>
    <mergeCell ref="L17:L18"/>
    <mergeCell ref="O6:P6"/>
    <mergeCell ref="B7:D7"/>
    <mergeCell ref="E7:H7"/>
    <mergeCell ref="M17:M18"/>
    <mergeCell ref="N17:N18"/>
    <mergeCell ref="C5:H5"/>
    <mergeCell ref="B11:H12"/>
    <mergeCell ref="C8:H10"/>
    <mergeCell ref="A6:B6"/>
    <mergeCell ref="C6:H6"/>
    <mergeCell ref="O11:P11"/>
    <mergeCell ref="L11:N11"/>
    <mergeCell ref="I11:I12"/>
    <mergeCell ref="J11:J12"/>
    <mergeCell ref="K11:K12"/>
    <mergeCell ref="C21:D21"/>
    <mergeCell ref="E21:F21"/>
    <mergeCell ref="G21:H21"/>
    <mergeCell ref="C20:D20"/>
    <mergeCell ref="F20:H20"/>
    <mergeCell ref="A17:C18"/>
    <mergeCell ref="B19:H19"/>
    <mergeCell ref="D17:D18"/>
    <mergeCell ref="F17:F18"/>
    <mergeCell ref="C27:D27"/>
    <mergeCell ref="F27:H27"/>
    <mergeCell ref="C28:D28"/>
    <mergeCell ref="E28:F28"/>
    <mergeCell ref="G28:H28"/>
    <mergeCell ref="B26:H26"/>
    <mergeCell ref="B22:C22"/>
    <mergeCell ref="E22:G22"/>
    <mergeCell ref="A24:C25"/>
    <mergeCell ref="E24:E25"/>
    <mergeCell ref="G24:H25"/>
    <mergeCell ref="B23:C23"/>
    <mergeCell ref="E23:G23"/>
    <mergeCell ref="D24:D25"/>
    <mergeCell ref="F24:F25"/>
    <mergeCell ref="K24:K25"/>
    <mergeCell ref="L24:L25"/>
    <mergeCell ref="M24:M25"/>
    <mergeCell ref="N24:N25"/>
    <mergeCell ref="I29:K30"/>
    <mergeCell ref="I24:I25"/>
    <mergeCell ref="I22:K23"/>
    <mergeCell ref="J24:J25"/>
    <mergeCell ref="J17:J18"/>
    <mergeCell ref="M45:M46"/>
    <mergeCell ref="N45:N46"/>
    <mergeCell ref="K31:K32"/>
    <mergeCell ref="L31:L32"/>
    <mergeCell ref="M31:M32"/>
    <mergeCell ref="N31:N32"/>
    <mergeCell ref="I36:K37"/>
    <mergeCell ref="K38:K39"/>
    <mergeCell ref="L38:L39"/>
    <mergeCell ref="M38:M39"/>
    <mergeCell ref="N38:N39"/>
    <mergeCell ref="I31:I32"/>
    <mergeCell ref="I38:I39"/>
    <mergeCell ref="J38:J39"/>
    <mergeCell ref="J31:J32"/>
    <mergeCell ref="I45:I46"/>
  </mergeCells>
  <phoneticPr fontId="0" type="noConversion"/>
  <conditionalFormatting sqref="I50 H56:I56 H59:I59">
    <cfRule type="expression" priority="104" stopIfTrue="1">
      <formula>""" ""=0"</formula>
    </cfRule>
  </conditionalFormatting>
  <conditionalFormatting sqref="I52:J52 H65 H68:I68 H74">
    <cfRule type="expression" priority="299" stopIfTrue="1">
      <formula>""" ""=0"</formula>
    </cfRule>
  </conditionalFormatting>
  <conditionalFormatting sqref="J17">
    <cfRule type="expression" priority="21" stopIfTrue="1">
      <formula>""" ""=0"</formula>
    </cfRule>
  </conditionalFormatting>
  <conditionalFormatting sqref="J24">
    <cfRule type="expression" priority="22" stopIfTrue="1">
      <formula>""" ""=0"</formula>
    </cfRule>
  </conditionalFormatting>
  <conditionalFormatting sqref="J31">
    <cfRule type="expression" priority="23" stopIfTrue="1">
      <formula>""" ""=0"</formula>
    </cfRule>
  </conditionalFormatting>
  <conditionalFormatting sqref="J38">
    <cfRule type="expression" priority="25" stopIfTrue="1">
      <formula>""" ""=0"</formula>
    </cfRule>
  </conditionalFormatting>
  <conditionalFormatting sqref="J45">
    <cfRule type="expression" priority="24" stopIfTrue="1">
      <formula>""" ""=0"</formula>
    </cfRule>
  </conditionalFormatting>
  <conditionalFormatting sqref="K58 K64:L64 K66 K70">
    <cfRule type="cellIs" dxfId="61" priority="296" stopIfTrue="1" operator="greaterThan">
      <formula>28</formula>
    </cfRule>
  </conditionalFormatting>
  <conditionalFormatting sqref="K58:L58 M51:M54 K63:M63 K65:M65 K67:L67 K69:L69 K71:L71">
    <cfRule type="cellIs" dxfId="60" priority="298" stopIfTrue="1" operator="greaterThan">
      <formula>28</formula>
    </cfRule>
  </conditionalFormatting>
  <conditionalFormatting sqref="K51:M51 M52:M54 M56 K57:M57 K59:M59">
    <cfRule type="cellIs" dxfId="59" priority="101" stopIfTrue="1" operator="greaterThan">
      <formula>28</formula>
    </cfRule>
  </conditionalFormatting>
  <conditionalFormatting sqref="L17">
    <cfRule type="expression" priority="48" stopIfTrue="1">
      <formula>""" ""=0"</formula>
    </cfRule>
  </conditionalFormatting>
  <conditionalFormatting sqref="L24">
    <cfRule type="expression" priority="45" stopIfTrue="1">
      <formula>""" ""=0"</formula>
    </cfRule>
  </conditionalFormatting>
  <conditionalFormatting sqref="L31">
    <cfRule type="expression" priority="42" stopIfTrue="1">
      <formula>""" ""=0"</formula>
    </cfRule>
  </conditionalFormatting>
  <conditionalFormatting sqref="L38">
    <cfRule type="expression" priority="39" stopIfTrue="1">
      <formula>""" ""=0"</formula>
    </cfRule>
  </conditionalFormatting>
  <conditionalFormatting sqref="L45">
    <cfRule type="expression" priority="36" stopIfTrue="1">
      <formula>""" ""=0"</formula>
    </cfRule>
  </conditionalFormatting>
  <conditionalFormatting sqref="L60">
    <cfRule type="cellIs" dxfId="58" priority="33" stopIfTrue="1" operator="greaterThan">
      <formula>28</formula>
    </cfRule>
  </conditionalFormatting>
  <conditionalFormatting sqref="L61:M61">
    <cfRule type="cellIs" dxfId="57" priority="31" stopIfTrue="1" operator="greaterThan">
      <formula>28</formula>
    </cfRule>
  </conditionalFormatting>
  <conditionalFormatting sqref="L64:M64 L58 L66 L70">
    <cfRule type="cellIs" dxfId="56" priority="297" stopIfTrue="1" operator="greaterThan">
      <formula>30</formula>
    </cfRule>
  </conditionalFormatting>
  <conditionalFormatting sqref="M52 M55">
    <cfRule type="cellIs" dxfId="55" priority="102" stopIfTrue="1" operator="greaterThan">
      <formula>30</formula>
    </cfRule>
  </conditionalFormatting>
  <conditionalFormatting sqref="M60">
    <cfRule type="cellIs" dxfId="54" priority="32" stopIfTrue="1" operator="greaterThan">
      <formula>30</formula>
    </cfRule>
  </conditionalFormatting>
  <conditionalFormatting sqref="M13:N13">
    <cfRule type="cellIs" dxfId="53" priority="5" stopIfTrue="1" operator="greaterThan">
      <formula>28</formula>
    </cfRule>
  </conditionalFormatting>
  <conditionalFormatting sqref="M20:N20">
    <cfRule type="cellIs" dxfId="52" priority="4" stopIfTrue="1" operator="greaterThan">
      <formula>28</formula>
    </cfRule>
  </conditionalFormatting>
  <conditionalFormatting sqref="M27:N27">
    <cfRule type="cellIs" dxfId="51" priority="3" stopIfTrue="1" operator="greaterThan">
      <formula>28</formula>
    </cfRule>
  </conditionalFormatting>
  <conditionalFormatting sqref="M34:N34">
    <cfRule type="cellIs" dxfId="50" priority="2" stopIfTrue="1" operator="greaterThan">
      <formula>28</formula>
    </cfRule>
  </conditionalFormatting>
  <conditionalFormatting sqref="M41:N41">
    <cfRule type="cellIs" dxfId="49" priority="1" stopIfTrue="1" operator="greaterThan">
      <formula>28</formula>
    </cfRule>
  </conditionalFormatting>
  <dataValidations xWindow="52" yWindow="403" count="6">
    <dataValidation allowBlank="1" showInputMessage="1" showErrorMessage="1" prompt="Time must be entered in the following format:   h:mm" sqref="B36:B37 E36:G37 B29:B30 B22:B23 B15:B16 E22:G23 E15:G16 E29:G30 B43:B44 E43:G44" xr:uid="{00000000-0002-0000-0400-000000000000}"/>
    <dataValidation type="list" allowBlank="1" showInputMessage="1" showErrorMessage="1" sqref="M15 M22 M29 M36 M43" xr:uid="{00000000-0002-0000-0400-000002000000}">
      <formula1>"23.1"</formula1>
    </dataValidation>
    <dataValidation type="list" allowBlank="1" showInputMessage="1" showErrorMessage="1" sqref="N15 N22 N29 N36 N43" xr:uid="{00000000-0002-0000-0400-000003000000}">
      <formula1>"26.3"</formula1>
    </dataValidation>
    <dataValidation type="list" allowBlank="1" showInputMessage="1" showErrorMessage="1" sqref="M13:N13 M20:N20 M27:N27 M34:N34 M41:N41" xr:uid="{00000000-0002-0000-0400-000004000000}">
      <formula1>"10.1"</formula1>
    </dataValidation>
    <dataValidation type="list" allowBlank="1" showInputMessage="1" showErrorMessage="1" sqref="M14:N14 M21:N21 M28:N28 M35:N35 M42:N42" xr:uid="{00000000-0002-0000-0400-000005000000}">
      <formula1>"13.3"</formula1>
    </dataValidation>
    <dataValidation type="list" allowBlank="1" showInputMessage="1" showErrorMessage="1" sqref="I11:K12 F17:F18 F24:F25 F31:F32 F38:F39 F45:F46" xr:uid="{210F1D68-5597-42E0-9122-E66FFC25F8FE}">
      <formula1>"0.33, .67, .25"</formula1>
    </dataValidation>
  </dataValidations>
  <printOptions horizontalCentered="1" verticalCentered="1"/>
  <pageMargins left="0" right="0" top="0" bottom="0" header="0" footer="0"/>
  <pageSetup scale="48" orientation="portrait" r:id="rId1"/>
  <headerFooter alignWithMargins="0"/>
  <rowBreaks count="1" manualBreakCount="1">
    <brk id="62"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Q62"/>
  <sheetViews>
    <sheetView showGridLines="0" topLeftCell="A36" zoomScale="90" zoomScaleNormal="90" zoomScaleSheetLayoutView="90" zoomScalePageLayoutView="80" workbookViewId="0">
      <selection activeCell="J52" sqref="J52:L56"/>
    </sheetView>
  </sheetViews>
  <sheetFormatPr defaultColWidth="8.88671875" defaultRowHeight="13.2" x14ac:dyDescent="0.25"/>
  <cols>
    <col min="1" max="1" width="17.33203125" style="3" customWidth="1"/>
    <col min="2" max="3" width="12.6640625" style="3" customWidth="1"/>
    <col min="4" max="4" width="11.6640625" style="3" customWidth="1"/>
    <col min="5" max="5" width="5.33203125" style="3" customWidth="1"/>
    <col min="6" max="6" width="8.88671875" style="3" customWidth="1"/>
    <col min="7" max="7" width="11.6640625" style="3" customWidth="1"/>
    <col min="8" max="8" width="12.44140625" style="3" customWidth="1"/>
    <col min="9" max="9" width="7.6640625" style="1" customWidth="1"/>
    <col min="10" max="10" width="14.6640625" style="3" customWidth="1"/>
    <col min="11" max="11" width="16.6640625" style="3" customWidth="1"/>
    <col min="12" max="12" width="7.6640625" style="3" customWidth="1"/>
    <col min="13" max="13" width="14.6640625" style="3" customWidth="1"/>
    <col min="14" max="14" width="16.6640625" style="3" customWidth="1"/>
    <col min="15" max="15" width="20.5546875" style="1" customWidth="1"/>
    <col min="16" max="16" width="16.6640625" style="3" customWidth="1"/>
    <col min="17" max="17" width="8.88671875" style="3" hidden="1" customWidth="1"/>
    <col min="18" max="16384" width="8.88671875" style="3"/>
  </cols>
  <sheetData>
    <row r="1" spans="1:16" ht="21" customHeight="1" x14ac:dyDescent="0.4">
      <c r="A1" s="36"/>
      <c r="B1" s="36"/>
      <c r="C1" s="37"/>
      <c r="D1" s="404" t="s">
        <v>43</v>
      </c>
      <c r="E1" s="405"/>
      <c r="F1" s="405"/>
      <c r="G1" s="405"/>
      <c r="H1" s="405"/>
      <c r="I1" s="405"/>
      <c r="J1" s="405"/>
      <c r="K1" s="405"/>
      <c r="L1" s="405"/>
      <c r="M1" s="405"/>
      <c r="N1" s="99"/>
      <c r="O1" s="99"/>
      <c r="P1" s="100"/>
    </row>
    <row r="2" spans="1:16" ht="21" customHeight="1" x14ac:dyDescent="0.4">
      <c r="A2" s="36"/>
      <c r="B2" s="36"/>
      <c r="C2" s="37"/>
      <c r="D2" s="37"/>
      <c r="E2" s="37"/>
      <c r="F2" s="418" t="s">
        <v>44</v>
      </c>
      <c r="G2" s="296"/>
      <c r="H2" s="296"/>
      <c r="I2" s="296"/>
      <c r="J2" s="296"/>
      <c r="K2" s="296"/>
      <c r="L2" s="296"/>
      <c r="M2" s="101"/>
      <c r="N2" s="101"/>
      <c r="O2" s="37"/>
      <c r="P2" s="37"/>
    </row>
    <row r="3" spans="1:16" ht="21" customHeight="1" x14ac:dyDescent="0.3">
      <c r="A3" s="38"/>
      <c r="B3" s="39"/>
      <c r="C3" s="37"/>
      <c r="D3" s="37"/>
      <c r="E3" s="37"/>
      <c r="F3" s="411" t="s">
        <v>45</v>
      </c>
      <c r="G3" s="296"/>
      <c r="H3" s="296"/>
      <c r="I3" s="296"/>
      <c r="J3" s="296"/>
      <c r="K3" s="296"/>
      <c r="L3" s="296"/>
      <c r="M3" s="102"/>
      <c r="N3" s="102"/>
      <c r="O3" s="37"/>
      <c r="P3" s="37"/>
    </row>
    <row r="4" spans="1:16" s="4" customFormat="1" ht="27" customHeight="1" x14ac:dyDescent="0.4">
      <c r="A4" s="419" t="s">
        <v>46</v>
      </c>
      <c r="B4" s="420"/>
      <c r="C4" s="421">
        <f>+'Daily Travel Summary'!A15</f>
        <v>0</v>
      </c>
      <c r="D4" s="422"/>
      <c r="E4" s="422"/>
      <c r="F4" s="422"/>
      <c r="G4" s="422"/>
      <c r="H4" s="422"/>
      <c r="I4" s="115"/>
      <c r="J4" s="103" t="s">
        <v>98</v>
      </c>
      <c r="M4" s="421">
        <f>+'Daily Travel Summary'!B13</f>
        <v>0</v>
      </c>
      <c r="N4" s="502"/>
    </row>
    <row r="5" spans="1:16" s="4" customFormat="1" ht="27" customHeight="1" thickBot="1" x14ac:dyDescent="0.45">
      <c r="A5" s="171" t="s">
        <v>41</v>
      </c>
      <c r="B5" s="41"/>
      <c r="C5" s="423">
        <f ca="1">TODAY()</f>
        <v>45418</v>
      </c>
      <c r="D5" s="424"/>
      <c r="E5" s="424"/>
      <c r="F5" s="424"/>
      <c r="G5" s="424"/>
      <c r="H5" s="424"/>
      <c r="I5" s="116"/>
      <c r="J5" s="116"/>
      <c r="K5" s="40"/>
      <c r="L5" s="40"/>
      <c r="M5" s="41"/>
      <c r="N5" s="42" t="s">
        <v>0</v>
      </c>
      <c r="O5" s="43"/>
      <c r="P5" s="44"/>
    </row>
    <row r="6" spans="1:16" s="4" customFormat="1" ht="18" customHeight="1" thickTop="1" x14ac:dyDescent="0.3">
      <c r="A6" s="466"/>
      <c r="B6" s="467"/>
      <c r="C6" s="463" t="s">
        <v>47</v>
      </c>
      <c r="D6" s="498"/>
      <c r="E6" s="498"/>
      <c r="F6" s="498"/>
      <c r="G6" s="498"/>
      <c r="H6" s="499"/>
      <c r="I6" s="463" t="s">
        <v>48</v>
      </c>
      <c r="J6" s="500"/>
      <c r="K6" s="501"/>
      <c r="L6" s="481" t="s">
        <v>49</v>
      </c>
      <c r="M6" s="498"/>
      <c r="N6" s="498"/>
      <c r="O6" s="458" t="s">
        <v>50</v>
      </c>
      <c r="P6" s="459"/>
    </row>
    <row r="7" spans="1:16" ht="27" customHeight="1" x14ac:dyDescent="0.3">
      <c r="A7" s="137" t="s">
        <v>103</v>
      </c>
      <c r="B7" s="477" t="s">
        <v>56</v>
      </c>
      <c r="C7" s="483"/>
      <c r="D7" s="484"/>
      <c r="E7" s="460" t="s">
        <v>57</v>
      </c>
      <c r="F7" s="485"/>
      <c r="G7" s="485"/>
      <c r="H7" s="486"/>
      <c r="I7" s="48"/>
      <c r="J7" s="131" t="s">
        <v>51</v>
      </c>
      <c r="K7" s="131" t="s">
        <v>52</v>
      </c>
      <c r="L7" s="48"/>
      <c r="M7" s="130" t="s">
        <v>51</v>
      </c>
      <c r="N7" s="129" t="s">
        <v>52</v>
      </c>
      <c r="O7" s="127"/>
      <c r="P7" s="132"/>
    </row>
    <row r="8" spans="1:16" ht="27" customHeight="1" x14ac:dyDescent="0.3">
      <c r="A8" s="125"/>
      <c r="B8" s="126"/>
      <c r="C8" s="468" t="s">
        <v>99</v>
      </c>
      <c r="D8" s="487"/>
      <c r="E8" s="487"/>
      <c r="F8" s="487"/>
      <c r="G8" s="487"/>
      <c r="H8" s="488"/>
      <c r="I8" s="49" t="s">
        <v>100</v>
      </c>
      <c r="J8" s="133">
        <f>+'Page 3 - Daily Travel Detail'!J48</f>
        <v>0</v>
      </c>
      <c r="K8" s="133">
        <f>+'Page 3 - Daily Travel Detail'!K48</f>
        <v>0</v>
      </c>
      <c r="L8" s="48"/>
      <c r="M8" s="48"/>
      <c r="N8" s="48"/>
      <c r="O8" s="127"/>
      <c r="P8" s="132"/>
    </row>
    <row r="9" spans="1:16" ht="27" customHeight="1" x14ac:dyDescent="0.3">
      <c r="A9" s="127"/>
      <c r="B9" s="128"/>
      <c r="C9" s="489"/>
      <c r="D9" s="490"/>
      <c r="E9" s="490"/>
      <c r="F9" s="490"/>
      <c r="G9" s="490"/>
      <c r="H9" s="491"/>
      <c r="I9" s="49" t="s">
        <v>63</v>
      </c>
      <c r="J9" s="133">
        <f>+'Page 3 - Daily Travel Detail'!J49</f>
        <v>0</v>
      </c>
      <c r="K9" s="133">
        <f>+'Page 3 - Daily Travel Detail'!K49</f>
        <v>0</v>
      </c>
      <c r="L9" s="135" t="s">
        <v>74</v>
      </c>
      <c r="M9" s="133">
        <f>+'Page 3 - Daily Travel Detail'!M48</f>
        <v>0</v>
      </c>
      <c r="N9" s="133">
        <f>+'Page 3 - Daily Travel Detail'!N48</f>
        <v>0</v>
      </c>
      <c r="O9" s="127"/>
      <c r="P9" s="132"/>
    </row>
    <row r="10" spans="1:16" ht="27" customHeight="1" thickBot="1" x14ac:dyDescent="0.4">
      <c r="A10" s="139"/>
      <c r="B10" s="140"/>
      <c r="C10" s="492"/>
      <c r="D10" s="493"/>
      <c r="E10" s="493"/>
      <c r="F10" s="493"/>
      <c r="G10" s="493"/>
      <c r="H10" s="494"/>
      <c r="I10" s="138" t="s">
        <v>101</v>
      </c>
      <c r="J10" s="133">
        <f>+'Page 3 - Daily Travel Detail'!J50</f>
        <v>0</v>
      </c>
      <c r="K10" s="155"/>
      <c r="L10" s="136" t="s">
        <v>75</v>
      </c>
      <c r="M10" s="133">
        <f>+'Page 3 - Daily Travel Detail'!M49</f>
        <v>0</v>
      </c>
      <c r="N10" s="133">
        <f>+'Page 3 - Daily Travel Detail'!N49</f>
        <v>0</v>
      </c>
      <c r="O10" s="139"/>
      <c r="P10" s="133">
        <f>+'Page 3 - Daily Travel Detail'!P48</f>
        <v>0</v>
      </c>
    </row>
    <row r="11" spans="1:16" ht="30" customHeight="1" thickTop="1" x14ac:dyDescent="0.4">
      <c r="A11" s="151"/>
      <c r="B11" s="412" t="s">
        <v>47</v>
      </c>
      <c r="C11" s="413"/>
      <c r="D11" s="413"/>
      <c r="E11" s="413"/>
      <c r="F11" s="413"/>
      <c r="G11" s="413"/>
      <c r="H11" s="414"/>
      <c r="I11" s="406" t="s">
        <v>48</v>
      </c>
      <c r="J11" s="407"/>
      <c r="K11" s="408"/>
      <c r="L11" s="406" t="s">
        <v>49</v>
      </c>
      <c r="M11" s="409"/>
      <c r="N11" s="410"/>
      <c r="O11" s="406" t="s">
        <v>50</v>
      </c>
      <c r="P11" s="410"/>
    </row>
    <row r="12" spans="1:16" ht="30" customHeight="1" x14ac:dyDescent="0.3">
      <c r="A12" s="152"/>
      <c r="B12" s="415"/>
      <c r="C12" s="416"/>
      <c r="D12" s="416"/>
      <c r="E12" s="416"/>
      <c r="F12" s="416"/>
      <c r="G12" s="416"/>
      <c r="H12" s="417"/>
      <c r="I12" s="48"/>
      <c r="J12" s="49" t="s">
        <v>51</v>
      </c>
      <c r="K12" s="49" t="s">
        <v>52</v>
      </c>
      <c r="L12" s="48"/>
      <c r="M12" s="49" t="s">
        <v>51</v>
      </c>
      <c r="N12" s="49" t="s">
        <v>52</v>
      </c>
      <c r="O12" s="49" t="s">
        <v>53</v>
      </c>
      <c r="P12" s="50" t="s">
        <v>54</v>
      </c>
    </row>
    <row r="13" spans="1:16" ht="33" customHeight="1" x14ac:dyDescent="0.35">
      <c r="A13" s="150" t="s">
        <v>55</v>
      </c>
      <c r="B13" s="96" t="s">
        <v>56</v>
      </c>
      <c r="C13" s="394"/>
      <c r="D13" s="395"/>
      <c r="E13" s="96" t="s">
        <v>57</v>
      </c>
      <c r="F13" s="378"/>
      <c r="G13" s="378"/>
      <c r="H13" s="379"/>
      <c r="I13" s="51" t="s">
        <v>58</v>
      </c>
      <c r="J13" s="29"/>
      <c r="K13" s="29"/>
      <c r="L13" s="52" t="s">
        <v>59</v>
      </c>
      <c r="M13" s="167"/>
      <c r="N13" s="31"/>
      <c r="O13" s="110"/>
      <c r="P13" s="29"/>
    </row>
    <row r="14" spans="1:16" ht="33" customHeight="1" x14ac:dyDescent="0.35">
      <c r="A14" s="148" t="s">
        <v>60</v>
      </c>
      <c r="B14" s="56" t="s">
        <v>61</v>
      </c>
      <c r="C14" s="376"/>
      <c r="D14" s="391"/>
      <c r="E14" s="392" t="s">
        <v>62</v>
      </c>
      <c r="F14" s="393"/>
      <c r="G14" s="376"/>
      <c r="H14" s="377"/>
      <c r="I14" s="51" t="s">
        <v>63</v>
      </c>
      <c r="J14" s="30"/>
      <c r="K14" s="30"/>
      <c r="L14" s="53" t="s">
        <v>64</v>
      </c>
      <c r="M14" s="31"/>
      <c r="N14" s="31"/>
      <c r="O14" s="190"/>
      <c r="P14" s="30"/>
    </row>
    <row r="15" spans="1:16" ht="33" customHeight="1" x14ac:dyDescent="0.35">
      <c r="A15" s="54" t="s">
        <v>65</v>
      </c>
      <c r="B15" s="400"/>
      <c r="C15" s="401"/>
      <c r="D15" s="55" t="s">
        <v>66</v>
      </c>
      <c r="E15" s="398"/>
      <c r="F15" s="399"/>
      <c r="G15" s="399"/>
      <c r="H15" s="55" t="s">
        <v>67</v>
      </c>
      <c r="I15" s="437"/>
      <c r="J15" s="438"/>
      <c r="K15" s="439"/>
      <c r="L15" s="53" t="s">
        <v>68</v>
      </c>
      <c r="M15" s="31"/>
      <c r="N15" s="30"/>
      <c r="O15" s="190"/>
      <c r="P15" s="29"/>
    </row>
    <row r="16" spans="1:16" ht="33" customHeight="1" x14ac:dyDescent="0.4">
      <c r="A16" s="56" t="s">
        <v>69</v>
      </c>
      <c r="B16" s="400"/>
      <c r="C16" s="434"/>
      <c r="D16" s="57" t="s">
        <v>66</v>
      </c>
      <c r="E16" s="398"/>
      <c r="F16" s="399"/>
      <c r="G16" s="399"/>
      <c r="H16" s="57" t="s">
        <v>67</v>
      </c>
      <c r="I16" s="440"/>
      <c r="J16" s="441"/>
      <c r="K16" s="442"/>
      <c r="L16" s="58" t="s">
        <v>70</v>
      </c>
      <c r="M16" s="163">
        <f>SUM(M13:M15)</f>
        <v>0</v>
      </c>
      <c r="N16" s="164">
        <f>SUM(N13:N15)</f>
        <v>0</v>
      </c>
      <c r="O16" s="190"/>
      <c r="P16" s="32"/>
    </row>
    <row r="17" spans="1:16" ht="17.399999999999999" customHeight="1" x14ac:dyDescent="0.35">
      <c r="A17" s="386" t="s">
        <v>71</v>
      </c>
      <c r="B17" s="387"/>
      <c r="C17" s="388"/>
      <c r="D17" s="403"/>
      <c r="E17" s="368" t="s">
        <v>72</v>
      </c>
      <c r="F17" s="396">
        <v>0.67</v>
      </c>
      <c r="G17" s="368" t="s">
        <v>73</v>
      </c>
      <c r="H17" s="495"/>
      <c r="I17" s="370" t="s">
        <v>74</v>
      </c>
      <c r="J17" s="374">
        <f>ROUND(IF(D17*F17=" ",0,D17*F17),2)</f>
        <v>0</v>
      </c>
      <c r="K17" s="402"/>
      <c r="L17" s="370" t="s">
        <v>75</v>
      </c>
      <c r="M17" s="372"/>
      <c r="N17" s="372"/>
      <c r="O17" s="109"/>
      <c r="P17" s="32"/>
    </row>
    <row r="18" spans="1:16" ht="17.399999999999999" customHeight="1" x14ac:dyDescent="0.35">
      <c r="A18" s="389"/>
      <c r="B18" s="390"/>
      <c r="C18" s="390"/>
      <c r="D18" s="369"/>
      <c r="E18" s="369"/>
      <c r="F18" s="397"/>
      <c r="G18" s="496"/>
      <c r="H18" s="497"/>
      <c r="I18" s="371"/>
      <c r="J18" s="375"/>
      <c r="K18" s="375"/>
      <c r="L18" s="371"/>
      <c r="M18" s="373"/>
      <c r="N18" s="373"/>
      <c r="O18" s="160"/>
      <c r="P18" s="185"/>
    </row>
    <row r="19" spans="1:16" ht="33" customHeight="1" thickBot="1" x14ac:dyDescent="0.45">
      <c r="A19" s="59" t="s">
        <v>76</v>
      </c>
      <c r="B19" s="380"/>
      <c r="C19" s="381"/>
      <c r="D19" s="381"/>
      <c r="E19" s="381"/>
      <c r="F19" s="381"/>
      <c r="G19" s="381"/>
      <c r="H19" s="382"/>
      <c r="I19" s="60" t="s">
        <v>77</v>
      </c>
      <c r="J19" s="61">
        <f>SUM(J13:J18)</f>
        <v>0</v>
      </c>
      <c r="K19" s="61">
        <f>SUM(K13:K17)</f>
        <v>0</v>
      </c>
      <c r="L19" s="60" t="s">
        <v>77</v>
      </c>
      <c r="M19" s="62">
        <f>SUM(M16:M17)</f>
        <v>0</v>
      </c>
      <c r="N19" s="62">
        <f>SUM(N16:N17)</f>
        <v>0</v>
      </c>
      <c r="O19" s="113" t="s">
        <v>77</v>
      </c>
      <c r="P19" s="62">
        <f>SUM(P13:P17)</f>
        <v>0</v>
      </c>
    </row>
    <row r="20" spans="1:16" ht="33" customHeight="1" thickTop="1" x14ac:dyDescent="0.35">
      <c r="A20" s="150" t="s">
        <v>55</v>
      </c>
      <c r="B20" s="96" t="s">
        <v>56</v>
      </c>
      <c r="C20" s="394"/>
      <c r="D20" s="395"/>
      <c r="E20" s="96" t="s">
        <v>57</v>
      </c>
      <c r="F20" s="378"/>
      <c r="G20" s="378"/>
      <c r="H20" s="379"/>
      <c r="I20" s="51" t="s">
        <v>58</v>
      </c>
      <c r="J20" s="29"/>
      <c r="K20" s="29"/>
      <c r="L20" s="52" t="s">
        <v>59</v>
      </c>
      <c r="M20" s="167"/>
      <c r="N20" s="31"/>
      <c r="O20" s="117"/>
      <c r="P20" s="29"/>
    </row>
    <row r="21" spans="1:16" ht="33" customHeight="1" x14ac:dyDescent="0.35">
      <c r="A21" s="148" t="s">
        <v>60</v>
      </c>
      <c r="B21" s="56" t="s">
        <v>61</v>
      </c>
      <c r="C21" s="376"/>
      <c r="D21" s="391"/>
      <c r="E21" s="392" t="s">
        <v>62</v>
      </c>
      <c r="F21" s="393"/>
      <c r="G21" s="376"/>
      <c r="H21" s="377"/>
      <c r="I21" s="51" t="s">
        <v>63</v>
      </c>
      <c r="J21" s="30"/>
      <c r="K21" s="30"/>
      <c r="L21" s="53" t="s">
        <v>64</v>
      </c>
      <c r="M21" s="31"/>
      <c r="N21" s="31"/>
      <c r="O21" s="117"/>
      <c r="P21" s="29"/>
    </row>
    <row r="22" spans="1:16" ht="33" customHeight="1" x14ac:dyDescent="0.35">
      <c r="A22" s="54" t="s">
        <v>65</v>
      </c>
      <c r="B22" s="400"/>
      <c r="C22" s="401"/>
      <c r="D22" s="55" t="s">
        <v>66</v>
      </c>
      <c r="E22" s="398"/>
      <c r="F22" s="399"/>
      <c r="G22" s="399"/>
      <c r="H22" s="55" t="s">
        <v>67</v>
      </c>
      <c r="I22" s="437"/>
      <c r="J22" s="438"/>
      <c r="K22" s="439"/>
      <c r="L22" s="53" t="s">
        <v>68</v>
      </c>
      <c r="M22" s="31"/>
      <c r="N22" s="30"/>
      <c r="O22" s="117"/>
      <c r="P22" s="29"/>
    </row>
    <row r="23" spans="1:16" ht="33" customHeight="1" x14ac:dyDescent="0.4">
      <c r="A23" s="56" t="s">
        <v>69</v>
      </c>
      <c r="B23" s="400"/>
      <c r="C23" s="434"/>
      <c r="D23" s="57" t="s">
        <v>66</v>
      </c>
      <c r="E23" s="398"/>
      <c r="F23" s="399"/>
      <c r="G23" s="399"/>
      <c r="H23" s="57" t="s">
        <v>67</v>
      </c>
      <c r="I23" s="440"/>
      <c r="J23" s="441"/>
      <c r="K23" s="442"/>
      <c r="L23" s="58" t="s">
        <v>70</v>
      </c>
      <c r="M23" s="163">
        <f>SUM(M20:M22)</f>
        <v>0</v>
      </c>
      <c r="N23" s="164">
        <f>SUM(N20:N22)</f>
        <v>0</v>
      </c>
      <c r="O23" s="117"/>
      <c r="P23" s="32"/>
    </row>
    <row r="24" spans="1:16" ht="17.399999999999999" customHeight="1" x14ac:dyDescent="0.35">
      <c r="A24" s="386" t="s">
        <v>71</v>
      </c>
      <c r="B24" s="387"/>
      <c r="C24" s="388"/>
      <c r="D24" s="403"/>
      <c r="E24" s="368" t="s">
        <v>72</v>
      </c>
      <c r="F24" s="396">
        <v>0.67</v>
      </c>
      <c r="G24" s="368" t="s">
        <v>73</v>
      </c>
      <c r="H24" s="383"/>
      <c r="I24" s="370" t="s">
        <v>74</v>
      </c>
      <c r="J24" s="374">
        <f>ROUND(IF(D24*F24=" ",0,D24*F24),2)</f>
        <v>0</v>
      </c>
      <c r="K24" s="402"/>
      <c r="L24" s="370" t="s">
        <v>75</v>
      </c>
      <c r="M24" s="372"/>
      <c r="N24" s="372"/>
      <c r="O24" s="117"/>
      <c r="P24" s="32"/>
    </row>
    <row r="25" spans="1:16" ht="17.399999999999999" customHeight="1" x14ac:dyDescent="0.35">
      <c r="A25" s="389"/>
      <c r="B25" s="390"/>
      <c r="C25" s="390"/>
      <c r="D25" s="369"/>
      <c r="E25" s="369"/>
      <c r="F25" s="397"/>
      <c r="G25" s="369"/>
      <c r="H25" s="384"/>
      <c r="I25" s="371"/>
      <c r="J25" s="375"/>
      <c r="K25" s="375"/>
      <c r="L25" s="371"/>
      <c r="M25" s="373"/>
      <c r="N25" s="373"/>
      <c r="O25" s="117"/>
      <c r="P25" s="185"/>
    </row>
    <row r="26" spans="1:16" ht="33" customHeight="1" thickBot="1" x14ac:dyDescent="0.45">
      <c r="A26" s="59" t="s">
        <v>76</v>
      </c>
      <c r="B26" s="380"/>
      <c r="C26" s="381"/>
      <c r="D26" s="381"/>
      <c r="E26" s="381"/>
      <c r="F26" s="381"/>
      <c r="G26" s="381"/>
      <c r="H26" s="382"/>
      <c r="I26" s="60" t="s">
        <v>77</v>
      </c>
      <c r="J26" s="61">
        <f>SUM(J20:J25)</f>
        <v>0</v>
      </c>
      <c r="K26" s="63">
        <f>SUM(K20:K24)</f>
        <v>0</v>
      </c>
      <c r="L26" s="60" t="s">
        <v>77</v>
      </c>
      <c r="M26" s="62">
        <f>SUM(M23:M24)</f>
        <v>0</v>
      </c>
      <c r="N26" s="62">
        <f>SUM(N23:N24)</f>
        <v>0</v>
      </c>
      <c r="O26" s="112" t="s">
        <v>77</v>
      </c>
      <c r="P26" s="64">
        <f>SUM(P20:P24)</f>
        <v>0</v>
      </c>
    </row>
    <row r="27" spans="1:16" ht="33" customHeight="1" thickTop="1" x14ac:dyDescent="0.35">
      <c r="A27" s="150" t="s">
        <v>55</v>
      </c>
      <c r="B27" s="96" t="s">
        <v>56</v>
      </c>
      <c r="C27" s="394"/>
      <c r="D27" s="395"/>
      <c r="E27" s="96" t="s">
        <v>57</v>
      </c>
      <c r="F27" s="378"/>
      <c r="G27" s="378"/>
      <c r="H27" s="379"/>
      <c r="I27" s="51" t="s">
        <v>58</v>
      </c>
      <c r="J27" s="29"/>
      <c r="K27" s="29"/>
      <c r="L27" s="52" t="s">
        <v>59</v>
      </c>
      <c r="M27" s="167"/>
      <c r="N27" s="31"/>
      <c r="O27" s="118"/>
      <c r="P27" s="29"/>
    </row>
    <row r="28" spans="1:16" ht="33" customHeight="1" x14ac:dyDescent="0.35">
      <c r="A28" s="148" t="s">
        <v>60</v>
      </c>
      <c r="B28" s="56" t="s">
        <v>61</v>
      </c>
      <c r="C28" s="376"/>
      <c r="D28" s="391"/>
      <c r="E28" s="392" t="s">
        <v>62</v>
      </c>
      <c r="F28" s="393"/>
      <c r="G28" s="376"/>
      <c r="H28" s="377"/>
      <c r="I28" s="51" t="s">
        <v>63</v>
      </c>
      <c r="J28" s="30"/>
      <c r="K28" s="30"/>
      <c r="L28" s="53" t="s">
        <v>64</v>
      </c>
      <c r="M28" s="31"/>
      <c r="N28" s="31"/>
      <c r="O28" s="104"/>
      <c r="P28" s="29"/>
    </row>
    <row r="29" spans="1:16" ht="33" customHeight="1" x14ac:dyDescent="0.35">
      <c r="A29" s="54" t="s">
        <v>65</v>
      </c>
      <c r="B29" s="400"/>
      <c r="C29" s="401"/>
      <c r="D29" s="55" t="s">
        <v>66</v>
      </c>
      <c r="E29" s="398"/>
      <c r="F29" s="399"/>
      <c r="G29" s="399"/>
      <c r="H29" s="55" t="s">
        <v>67</v>
      </c>
      <c r="I29" s="437"/>
      <c r="J29" s="438"/>
      <c r="K29" s="439"/>
      <c r="L29" s="53" t="s">
        <v>68</v>
      </c>
      <c r="M29" s="31"/>
      <c r="N29" s="30"/>
      <c r="O29" s="104"/>
      <c r="P29" s="29"/>
    </row>
    <row r="30" spans="1:16" ht="33" customHeight="1" x14ac:dyDescent="0.4">
      <c r="A30" s="56" t="s">
        <v>69</v>
      </c>
      <c r="B30" s="400"/>
      <c r="C30" s="434"/>
      <c r="D30" s="57" t="s">
        <v>66</v>
      </c>
      <c r="E30" s="398"/>
      <c r="F30" s="399"/>
      <c r="G30" s="399"/>
      <c r="H30" s="57" t="s">
        <v>67</v>
      </c>
      <c r="I30" s="440"/>
      <c r="J30" s="441"/>
      <c r="K30" s="442"/>
      <c r="L30" s="58" t="s">
        <v>70</v>
      </c>
      <c r="M30" s="163">
        <f>SUM(M27:M29)</f>
        <v>0</v>
      </c>
      <c r="N30" s="164">
        <f>SUM(N27:N29)</f>
        <v>0</v>
      </c>
      <c r="O30" s="104"/>
      <c r="P30" s="32"/>
    </row>
    <row r="31" spans="1:16" ht="17.399999999999999" customHeight="1" x14ac:dyDescent="0.35">
      <c r="A31" s="386" t="s">
        <v>71</v>
      </c>
      <c r="B31" s="387"/>
      <c r="C31" s="388"/>
      <c r="D31" s="403"/>
      <c r="E31" s="368" t="s">
        <v>72</v>
      </c>
      <c r="F31" s="396">
        <v>0.67</v>
      </c>
      <c r="G31" s="368" t="s">
        <v>73</v>
      </c>
      <c r="H31" s="383"/>
      <c r="I31" s="370" t="s">
        <v>74</v>
      </c>
      <c r="J31" s="374">
        <f>ROUND(IF(D31*F31=" ",0,D31*F31),2)</f>
        <v>0</v>
      </c>
      <c r="K31" s="402"/>
      <c r="L31" s="370" t="s">
        <v>75</v>
      </c>
      <c r="M31" s="372"/>
      <c r="N31" s="372"/>
      <c r="O31" s="119"/>
      <c r="P31" s="33"/>
    </row>
    <row r="32" spans="1:16" ht="17.399999999999999" customHeight="1" x14ac:dyDescent="0.35">
      <c r="A32" s="389"/>
      <c r="B32" s="390"/>
      <c r="C32" s="390"/>
      <c r="D32" s="369"/>
      <c r="E32" s="369"/>
      <c r="F32" s="397"/>
      <c r="G32" s="369"/>
      <c r="H32" s="384"/>
      <c r="I32" s="371"/>
      <c r="J32" s="375"/>
      <c r="K32" s="375"/>
      <c r="L32" s="371"/>
      <c r="M32" s="373"/>
      <c r="N32" s="373"/>
      <c r="O32" s="104"/>
      <c r="P32" s="159"/>
    </row>
    <row r="33" spans="1:16" ht="33" customHeight="1" thickBot="1" x14ac:dyDescent="0.45">
      <c r="A33" s="59" t="s">
        <v>76</v>
      </c>
      <c r="B33" s="380"/>
      <c r="C33" s="381"/>
      <c r="D33" s="381"/>
      <c r="E33" s="381"/>
      <c r="F33" s="381"/>
      <c r="G33" s="381"/>
      <c r="H33" s="382"/>
      <c r="I33" s="60" t="s">
        <v>77</v>
      </c>
      <c r="J33" s="61">
        <f>SUM(J27:J32)</f>
        <v>0</v>
      </c>
      <c r="K33" s="63">
        <f>SUM(K27:K31)</f>
        <v>0</v>
      </c>
      <c r="L33" s="60" t="s">
        <v>77</v>
      </c>
      <c r="M33" s="62">
        <f>SUM(M30:M31)</f>
        <v>0</v>
      </c>
      <c r="N33" s="62">
        <f>SUM(N30:N31)</f>
        <v>0</v>
      </c>
      <c r="O33" s="112" t="s">
        <v>77</v>
      </c>
      <c r="P33" s="64">
        <f>SUM(P27:P31)</f>
        <v>0</v>
      </c>
    </row>
    <row r="34" spans="1:16" ht="33" customHeight="1" thickTop="1" x14ac:dyDescent="0.35">
      <c r="A34" s="150" t="s">
        <v>55</v>
      </c>
      <c r="B34" s="96" t="s">
        <v>56</v>
      </c>
      <c r="C34" s="394"/>
      <c r="D34" s="395"/>
      <c r="E34" s="96" t="s">
        <v>57</v>
      </c>
      <c r="F34" s="378"/>
      <c r="G34" s="378"/>
      <c r="H34" s="379"/>
      <c r="I34" s="51" t="s">
        <v>58</v>
      </c>
      <c r="J34" s="29"/>
      <c r="K34" s="29"/>
      <c r="L34" s="52" t="s">
        <v>59</v>
      </c>
      <c r="M34" s="167"/>
      <c r="N34" s="31"/>
      <c r="O34" s="118"/>
      <c r="P34" s="34"/>
    </row>
    <row r="35" spans="1:16" ht="33" customHeight="1" x14ac:dyDescent="0.35">
      <c r="A35" s="148" t="s">
        <v>60</v>
      </c>
      <c r="B35" s="56" t="s">
        <v>61</v>
      </c>
      <c r="C35" s="376"/>
      <c r="D35" s="391"/>
      <c r="E35" s="392" t="s">
        <v>62</v>
      </c>
      <c r="F35" s="393"/>
      <c r="G35" s="376"/>
      <c r="H35" s="377"/>
      <c r="I35" s="51" t="s">
        <v>63</v>
      </c>
      <c r="J35" s="30"/>
      <c r="K35" s="30"/>
      <c r="L35" s="53" t="s">
        <v>64</v>
      </c>
      <c r="M35" s="31"/>
      <c r="N35" s="31"/>
      <c r="O35" s="104"/>
      <c r="P35" s="34"/>
    </row>
    <row r="36" spans="1:16" ht="33" customHeight="1" x14ac:dyDescent="0.35">
      <c r="A36" s="54" t="s">
        <v>65</v>
      </c>
      <c r="B36" s="400"/>
      <c r="C36" s="401"/>
      <c r="D36" s="55" t="s">
        <v>66</v>
      </c>
      <c r="E36" s="398"/>
      <c r="F36" s="399"/>
      <c r="G36" s="399"/>
      <c r="H36" s="55" t="s">
        <v>67</v>
      </c>
      <c r="I36" s="437"/>
      <c r="J36" s="438"/>
      <c r="K36" s="439"/>
      <c r="L36" s="53" t="s">
        <v>68</v>
      </c>
      <c r="M36" s="31"/>
      <c r="N36" s="30"/>
      <c r="O36" s="104"/>
      <c r="P36" s="34"/>
    </row>
    <row r="37" spans="1:16" ht="33" customHeight="1" x14ac:dyDescent="0.4">
      <c r="A37" s="56" t="s">
        <v>69</v>
      </c>
      <c r="B37" s="400"/>
      <c r="C37" s="434"/>
      <c r="D37" s="57" t="s">
        <v>66</v>
      </c>
      <c r="E37" s="398"/>
      <c r="F37" s="399"/>
      <c r="G37" s="399"/>
      <c r="H37" s="57" t="s">
        <v>67</v>
      </c>
      <c r="I37" s="440"/>
      <c r="J37" s="441"/>
      <c r="K37" s="442"/>
      <c r="L37" s="58" t="s">
        <v>70</v>
      </c>
      <c r="M37" s="163">
        <f>SUM(M34:M36)</f>
        <v>0</v>
      </c>
      <c r="N37" s="164">
        <f>SUM(N34:N36)</f>
        <v>0</v>
      </c>
      <c r="O37" s="104"/>
      <c r="P37" s="33"/>
    </row>
    <row r="38" spans="1:16" ht="17.399999999999999" customHeight="1" x14ac:dyDescent="0.35">
      <c r="A38" s="386" t="s">
        <v>71</v>
      </c>
      <c r="B38" s="387"/>
      <c r="C38" s="388"/>
      <c r="D38" s="403"/>
      <c r="E38" s="368" t="s">
        <v>72</v>
      </c>
      <c r="F38" s="396">
        <v>0.67</v>
      </c>
      <c r="G38" s="368" t="s">
        <v>73</v>
      </c>
      <c r="H38" s="383"/>
      <c r="I38" s="370" t="s">
        <v>74</v>
      </c>
      <c r="J38" s="374">
        <f>ROUND(IF(D38*F38=" ",0,D38*F38),2)</f>
        <v>0</v>
      </c>
      <c r="K38" s="402"/>
      <c r="L38" s="370" t="s">
        <v>75</v>
      </c>
      <c r="M38" s="372"/>
      <c r="N38" s="372"/>
      <c r="O38" s="119"/>
      <c r="P38" s="33"/>
    </row>
    <row r="39" spans="1:16" ht="17.399999999999999" customHeight="1" x14ac:dyDescent="0.35">
      <c r="A39" s="389"/>
      <c r="B39" s="390"/>
      <c r="C39" s="390"/>
      <c r="D39" s="369"/>
      <c r="E39" s="369"/>
      <c r="F39" s="397"/>
      <c r="G39" s="369"/>
      <c r="H39" s="384"/>
      <c r="I39" s="371"/>
      <c r="J39" s="375"/>
      <c r="K39" s="375"/>
      <c r="L39" s="371"/>
      <c r="M39" s="373"/>
      <c r="N39" s="373"/>
      <c r="O39" s="104"/>
      <c r="P39" s="159"/>
    </row>
    <row r="40" spans="1:16" ht="33" customHeight="1" thickBot="1" x14ac:dyDescent="0.45">
      <c r="A40" s="59" t="s">
        <v>76</v>
      </c>
      <c r="B40" s="380"/>
      <c r="C40" s="381"/>
      <c r="D40" s="381"/>
      <c r="E40" s="381"/>
      <c r="F40" s="381"/>
      <c r="G40" s="381"/>
      <c r="H40" s="382"/>
      <c r="I40" s="60" t="s">
        <v>77</v>
      </c>
      <c r="J40" s="61">
        <f>SUM(J34:J39)</f>
        <v>0</v>
      </c>
      <c r="K40" s="63">
        <f>SUM(K34:K38)</f>
        <v>0</v>
      </c>
      <c r="L40" s="60" t="s">
        <v>77</v>
      </c>
      <c r="M40" s="62">
        <f>SUM(M37:M38)</f>
        <v>0</v>
      </c>
      <c r="N40" s="62">
        <f>SUM(N37:N38)</f>
        <v>0</v>
      </c>
      <c r="O40" s="111" t="s">
        <v>77</v>
      </c>
      <c r="P40" s="64">
        <f>SUM(P34:P38)</f>
        <v>0</v>
      </c>
    </row>
    <row r="41" spans="1:16" ht="33" customHeight="1" thickTop="1" x14ac:dyDescent="0.35">
      <c r="A41" s="150" t="s">
        <v>55</v>
      </c>
      <c r="B41" s="96" t="s">
        <v>56</v>
      </c>
      <c r="C41" s="394"/>
      <c r="D41" s="395"/>
      <c r="E41" s="96" t="s">
        <v>57</v>
      </c>
      <c r="F41" s="378"/>
      <c r="G41" s="378"/>
      <c r="H41" s="379"/>
      <c r="I41" s="51" t="s">
        <v>58</v>
      </c>
      <c r="J41" s="29"/>
      <c r="K41" s="29"/>
      <c r="L41" s="52" t="s">
        <v>59</v>
      </c>
      <c r="M41" s="167"/>
      <c r="N41" s="31"/>
      <c r="O41" s="118"/>
      <c r="P41" s="34"/>
    </row>
    <row r="42" spans="1:16" ht="33" customHeight="1" x14ac:dyDescent="0.35">
      <c r="A42" s="148" t="s">
        <v>60</v>
      </c>
      <c r="B42" s="56" t="s">
        <v>61</v>
      </c>
      <c r="C42" s="376"/>
      <c r="D42" s="391"/>
      <c r="E42" s="392" t="s">
        <v>62</v>
      </c>
      <c r="F42" s="393"/>
      <c r="G42" s="376"/>
      <c r="H42" s="377"/>
      <c r="I42" s="51" t="s">
        <v>63</v>
      </c>
      <c r="J42" s="30"/>
      <c r="K42" s="30"/>
      <c r="L42" s="53" t="s">
        <v>64</v>
      </c>
      <c r="M42" s="31"/>
      <c r="N42" s="31"/>
      <c r="O42" s="104"/>
      <c r="P42" s="34"/>
    </row>
    <row r="43" spans="1:16" ht="33" customHeight="1" x14ac:dyDescent="0.35">
      <c r="A43" s="54" t="s">
        <v>65</v>
      </c>
      <c r="B43" s="400"/>
      <c r="C43" s="401"/>
      <c r="D43" s="55" t="s">
        <v>66</v>
      </c>
      <c r="E43" s="398"/>
      <c r="F43" s="399"/>
      <c r="G43" s="399"/>
      <c r="H43" s="55" t="s">
        <v>67</v>
      </c>
      <c r="I43" s="437"/>
      <c r="J43" s="438"/>
      <c r="K43" s="439"/>
      <c r="L43" s="53" t="s">
        <v>68</v>
      </c>
      <c r="M43" s="31"/>
      <c r="N43" s="30"/>
      <c r="O43" s="104"/>
      <c r="P43" s="34"/>
    </row>
    <row r="44" spans="1:16" ht="33" customHeight="1" x14ac:dyDescent="0.4">
      <c r="A44" s="56" t="s">
        <v>69</v>
      </c>
      <c r="B44" s="400"/>
      <c r="C44" s="434"/>
      <c r="D44" s="57" t="s">
        <v>66</v>
      </c>
      <c r="E44" s="398"/>
      <c r="F44" s="399"/>
      <c r="G44" s="399"/>
      <c r="H44" s="57" t="s">
        <v>67</v>
      </c>
      <c r="I44" s="440"/>
      <c r="J44" s="441"/>
      <c r="K44" s="442"/>
      <c r="L44" s="58" t="s">
        <v>70</v>
      </c>
      <c r="M44" s="163">
        <f>SUM(M41:M43)</f>
        <v>0</v>
      </c>
      <c r="N44" s="164">
        <f>SUM(N41:N43)</f>
        <v>0</v>
      </c>
      <c r="O44" s="104"/>
      <c r="P44" s="33"/>
    </row>
    <row r="45" spans="1:16" ht="17.399999999999999" customHeight="1" x14ac:dyDescent="0.35">
      <c r="A45" s="386" t="s">
        <v>71</v>
      </c>
      <c r="B45" s="387"/>
      <c r="C45" s="388"/>
      <c r="D45" s="403"/>
      <c r="E45" s="368" t="s">
        <v>72</v>
      </c>
      <c r="F45" s="396">
        <v>0.67</v>
      </c>
      <c r="G45" s="368" t="s">
        <v>73</v>
      </c>
      <c r="H45" s="383"/>
      <c r="I45" s="370" t="s">
        <v>74</v>
      </c>
      <c r="J45" s="374">
        <f>ROUND(IF(D45*F45=" ",0,D45*F45),2)</f>
        <v>0</v>
      </c>
      <c r="K45" s="402"/>
      <c r="L45" s="370" t="s">
        <v>75</v>
      </c>
      <c r="M45" s="372"/>
      <c r="N45" s="372"/>
      <c r="O45" s="119"/>
      <c r="P45" s="33"/>
    </row>
    <row r="46" spans="1:16" ht="17.399999999999999" customHeight="1" x14ac:dyDescent="0.35">
      <c r="A46" s="389"/>
      <c r="B46" s="390"/>
      <c r="C46" s="390"/>
      <c r="D46" s="369"/>
      <c r="E46" s="369"/>
      <c r="F46" s="397"/>
      <c r="G46" s="369"/>
      <c r="H46" s="384"/>
      <c r="I46" s="371"/>
      <c r="J46" s="375"/>
      <c r="K46" s="375"/>
      <c r="L46" s="371"/>
      <c r="M46" s="373"/>
      <c r="N46" s="373"/>
      <c r="O46" s="104"/>
      <c r="P46" s="159"/>
    </row>
    <row r="47" spans="1:16" ht="33" customHeight="1" thickBot="1" x14ac:dyDescent="0.45">
      <c r="A47" s="59" t="s">
        <v>76</v>
      </c>
      <c r="B47" s="380"/>
      <c r="C47" s="381"/>
      <c r="D47" s="381"/>
      <c r="E47" s="381"/>
      <c r="F47" s="381"/>
      <c r="G47" s="381"/>
      <c r="H47" s="382"/>
      <c r="I47" s="60" t="s">
        <v>77</v>
      </c>
      <c r="J47" s="61">
        <f>SUM(J41:J46)</f>
        <v>0</v>
      </c>
      <c r="K47" s="63">
        <f>SUM(K41:K45)</f>
        <v>0</v>
      </c>
      <c r="L47" s="60" t="s">
        <v>77</v>
      </c>
      <c r="M47" s="62">
        <f>SUM(M44:M45)</f>
        <v>0</v>
      </c>
      <c r="N47" s="62">
        <f>SUM(N44:N45)</f>
        <v>0</v>
      </c>
      <c r="O47" s="114" t="s">
        <v>77</v>
      </c>
      <c r="P47" s="64">
        <f>SUM(P41:P45)</f>
        <v>0</v>
      </c>
    </row>
    <row r="48" spans="1:16" ht="36" customHeight="1" thickTop="1" x14ac:dyDescent="0.4">
      <c r="A48" s="68"/>
      <c r="B48" s="69"/>
      <c r="C48" s="69"/>
      <c r="D48" s="69"/>
      <c r="E48" s="69"/>
      <c r="F48" s="69"/>
      <c r="G48" s="69"/>
      <c r="H48" s="69"/>
      <c r="I48" s="70" t="s">
        <v>58</v>
      </c>
      <c r="J48" s="156">
        <f>SUM(J8+J13+J20+J27+J34+J41)</f>
        <v>0</v>
      </c>
      <c r="K48" s="71">
        <f>SUM(K8+K13+K20+K27+K34+K41)</f>
        <v>0</v>
      </c>
      <c r="L48" s="72" t="s">
        <v>78</v>
      </c>
      <c r="M48" s="73">
        <f>SUM(M9,M16,M23,M30,M37,M44)</f>
        <v>0</v>
      </c>
      <c r="N48" s="73">
        <f>SUM(N9,N16,N23,N30,N37,N44)</f>
        <v>0</v>
      </c>
      <c r="O48" s="97" t="s">
        <v>79</v>
      </c>
      <c r="P48" s="74">
        <f>SUM(P10, P19,P26,P33,P40,P47)</f>
        <v>0</v>
      </c>
    </row>
    <row r="49" spans="1:16" ht="33" customHeight="1" x14ac:dyDescent="0.4">
      <c r="B49" s="75"/>
      <c r="C49" s="75"/>
      <c r="D49" s="75"/>
      <c r="E49" s="75"/>
      <c r="F49" s="76"/>
      <c r="G49" s="435" t="s">
        <v>80</v>
      </c>
      <c r="H49" s="436"/>
      <c r="I49" s="77" t="s">
        <v>63</v>
      </c>
      <c r="J49" s="157">
        <f>SUM(J9+J14+J21+J28+J35+J42)</f>
        <v>0</v>
      </c>
      <c r="K49" s="78">
        <f>SUM(K9+K14+K21+K28+K35+K42)</f>
        <v>0</v>
      </c>
      <c r="L49" s="79" t="s">
        <v>81</v>
      </c>
      <c r="M49" s="80">
        <f>SUM(M10+M17+M24+M31+M38+M45)</f>
        <v>0</v>
      </c>
      <c r="N49" s="80">
        <f>SUM(N10+N17+N24+N31+N38+N45)</f>
        <v>0</v>
      </c>
      <c r="O49" s="81"/>
      <c r="P49" s="82"/>
    </row>
    <row r="50" spans="1:16" ht="33" customHeight="1" x14ac:dyDescent="0.4">
      <c r="G50" s="436"/>
      <c r="H50" s="436"/>
      <c r="I50" s="83" t="s">
        <v>74</v>
      </c>
      <c r="J50" s="157">
        <f>SUM(J10,J17,J18,J24,J25,J31,J32,J38,J39,J45,J46)</f>
        <v>0</v>
      </c>
      <c r="K50" s="149"/>
      <c r="L50" s="85"/>
      <c r="M50" s="85"/>
      <c r="N50" s="86"/>
      <c r="O50" s="98"/>
      <c r="P50" s="87"/>
    </row>
    <row r="51" spans="1:16" ht="18" customHeight="1" x14ac:dyDescent="0.35">
      <c r="A51" s="106" t="s">
        <v>82</v>
      </c>
      <c r="B51"/>
      <c r="C51" s="18"/>
      <c r="D51" s="18"/>
      <c r="E51" s="18"/>
      <c r="I51" s="3"/>
      <c r="K51" s="88"/>
      <c r="L51" s="89"/>
      <c r="M51" s="89"/>
      <c r="N51" s="89"/>
      <c r="O51" s="90"/>
    </row>
    <row r="52" spans="1:16" ht="18" customHeight="1" x14ac:dyDescent="0.35">
      <c r="A52" s="107">
        <v>-1</v>
      </c>
      <c r="B52" s="451" t="s">
        <v>83</v>
      </c>
      <c r="C52" s="450"/>
      <c r="D52" s="165"/>
      <c r="E52" s="107">
        <v>-2</v>
      </c>
      <c r="F52" s="456" t="s">
        <v>84</v>
      </c>
      <c r="G52" s="457"/>
      <c r="H52" s="457"/>
      <c r="I52" s="108">
        <v>-3</v>
      </c>
      <c r="J52" s="453" t="s">
        <v>168</v>
      </c>
      <c r="K52" s="454"/>
      <c r="L52" s="454"/>
    </row>
    <row r="53" spans="1:16" ht="18" customHeight="1" x14ac:dyDescent="0.35">
      <c r="B53" s="455" t="s">
        <v>86</v>
      </c>
      <c r="C53" s="450"/>
      <c r="D53"/>
      <c r="E53" s="165"/>
      <c r="F53" s="451" t="s">
        <v>87</v>
      </c>
      <c r="G53" s="450"/>
      <c r="H53" s="91"/>
      <c r="I53" s="189"/>
      <c r="J53" s="454"/>
      <c r="K53" s="454"/>
      <c r="L53" s="454"/>
      <c r="O53" s="3"/>
    </row>
    <row r="54" spans="1:16" ht="18" customHeight="1" x14ac:dyDescent="0.35">
      <c r="B54" s="191" t="s">
        <v>88</v>
      </c>
      <c r="C54" s="165"/>
      <c r="D54" s="165"/>
      <c r="E54" s="165"/>
      <c r="F54" s="449" t="s">
        <v>89</v>
      </c>
      <c r="G54" s="450"/>
      <c r="H54" s="91"/>
      <c r="I54" s="91"/>
      <c r="J54" s="454"/>
      <c r="K54" s="454"/>
      <c r="L54" s="454"/>
      <c r="O54" s="3"/>
    </row>
    <row r="55" spans="1:16" ht="18" customHeight="1" x14ac:dyDescent="0.35">
      <c r="A55" s="19"/>
      <c r="B55" s="455" t="s">
        <v>90</v>
      </c>
      <c r="C55" s="450"/>
      <c r="D55"/>
      <c r="E55" s="165"/>
      <c r="F55" s="451" t="s">
        <v>91</v>
      </c>
      <c r="G55" s="450"/>
      <c r="H55" s="91"/>
      <c r="I55" s="91"/>
      <c r="J55" s="454"/>
      <c r="K55" s="454"/>
      <c r="L55" s="454"/>
      <c r="M55" s="5"/>
      <c r="N55" s="5"/>
      <c r="O55" s="7"/>
      <c r="P55" s="92"/>
    </row>
    <row r="56" spans="1:16" ht="18" customHeight="1" x14ac:dyDescent="0.35">
      <c r="B56" s="170"/>
      <c r="C56" s="170"/>
      <c r="D56" s="170"/>
      <c r="E56" s="170"/>
      <c r="F56" s="449" t="s">
        <v>92</v>
      </c>
      <c r="G56" s="450"/>
      <c r="H56" s="91"/>
      <c r="I56" s="94"/>
      <c r="J56" s="454"/>
      <c r="K56" s="454"/>
      <c r="L56" s="454"/>
      <c r="M56" s="5"/>
      <c r="N56" s="5"/>
      <c r="O56" s="7"/>
    </row>
    <row r="57" spans="1:16" ht="15" customHeight="1" x14ac:dyDescent="0.25">
      <c r="A57" s="19"/>
      <c r="B57" s="5"/>
      <c r="C57" s="5"/>
      <c r="D57" s="5"/>
      <c r="E57" s="5"/>
      <c r="F57" s="5"/>
      <c r="G57" s="5"/>
      <c r="H57" s="5"/>
      <c r="I57" s="7"/>
      <c r="J57" s="5"/>
      <c r="K57" s="5"/>
      <c r="L57" s="5"/>
      <c r="M57" s="5"/>
      <c r="N57" s="5"/>
      <c r="O57" s="7"/>
      <c r="P57" s="92"/>
    </row>
    <row r="58" spans="1:16" ht="21" x14ac:dyDescent="0.4">
      <c r="A58" s="105" t="s">
        <v>93</v>
      </c>
      <c r="B58" s="174" t="s">
        <v>94</v>
      </c>
      <c r="C58" s="165"/>
      <c r="D58" s="165"/>
      <c r="E58" s="165"/>
      <c r="F58" s="165"/>
      <c r="G58" s="165"/>
      <c r="H58" s="165"/>
      <c r="I58" s="165"/>
      <c r="J58" s="165"/>
      <c r="K58" s="165"/>
      <c r="L58"/>
      <c r="M58"/>
      <c r="N58"/>
      <c r="O58" s="3"/>
      <c r="P58" s="92"/>
    </row>
    <row r="59" spans="1:16" ht="21" x14ac:dyDescent="0.4">
      <c r="A59" s="5"/>
      <c r="B59" s="452" t="s">
        <v>95</v>
      </c>
      <c r="C59" s="452"/>
      <c r="D59" s="452"/>
      <c r="E59" s="452"/>
      <c r="F59" s="452"/>
      <c r="I59" s="3"/>
      <c r="L59" s="5"/>
      <c r="M59" s="5"/>
      <c r="N59" s="5"/>
      <c r="O59" s="7"/>
      <c r="P59" s="5"/>
    </row>
    <row r="60" spans="1:16" ht="20.399999999999999" x14ac:dyDescent="0.35">
      <c r="A60" s="5"/>
      <c r="B60" s="5"/>
      <c r="C60" s="447" t="s">
        <v>51</v>
      </c>
      <c r="D60" s="447"/>
      <c r="E60" s="447"/>
      <c r="F60" s="91"/>
      <c r="G60" s="175"/>
      <c r="H60" s="175">
        <v>135.6</v>
      </c>
      <c r="I60" s="3"/>
      <c r="L60" s="5"/>
      <c r="N60" s="95"/>
      <c r="O60" s="7"/>
      <c r="P60" s="5"/>
    </row>
    <row r="61" spans="1:16" ht="20.399999999999999" x14ac:dyDescent="0.35">
      <c r="B61" s="5"/>
      <c r="C61" s="447" t="s">
        <v>96</v>
      </c>
      <c r="D61" s="447"/>
      <c r="E61" s="447"/>
      <c r="F61" s="447"/>
      <c r="G61" s="175"/>
      <c r="H61" s="175">
        <v>154.9</v>
      </c>
      <c r="I61" s="3"/>
      <c r="N61" s="95"/>
      <c r="O61" s="5"/>
    </row>
    <row r="62" spans="1:16" x14ac:dyDescent="0.25">
      <c r="A62" s="5" t="s">
        <v>37</v>
      </c>
      <c r="B62" s="5"/>
      <c r="C62" s="5"/>
      <c r="D62" s="5"/>
      <c r="E62" s="5"/>
      <c r="F62" s="5"/>
      <c r="G62" s="5"/>
      <c r="H62" s="5"/>
      <c r="I62" s="7"/>
      <c r="J62" s="5"/>
      <c r="K62" s="5"/>
      <c r="L62" s="5"/>
      <c r="M62" s="5"/>
      <c r="N62" s="5"/>
      <c r="O62" s="7"/>
      <c r="P62" s="142" t="s">
        <v>102</v>
      </c>
    </row>
  </sheetData>
  <mergeCells count="142">
    <mergeCell ref="C60:E60"/>
    <mergeCell ref="C61:F61"/>
    <mergeCell ref="F27:H27"/>
    <mergeCell ref="C28:D28"/>
    <mergeCell ref="B37:C37"/>
    <mergeCell ref="E37:G37"/>
    <mergeCell ref="E44:G44"/>
    <mergeCell ref="B47:H47"/>
    <mergeCell ref="G49:H50"/>
    <mergeCell ref="F52:H52"/>
    <mergeCell ref="B59:F59"/>
    <mergeCell ref="A31:C32"/>
    <mergeCell ref="E31:E32"/>
    <mergeCell ref="G31:H32"/>
    <mergeCell ref="B53:C53"/>
    <mergeCell ref="B55:C55"/>
    <mergeCell ref="A45:C46"/>
    <mergeCell ref="E45:E46"/>
    <mergeCell ref="G45:H46"/>
    <mergeCell ref="C42:D42"/>
    <mergeCell ref="E42:F42"/>
    <mergeCell ref="E30:G30"/>
    <mergeCell ref="D45:D46"/>
    <mergeCell ref="C41:D41"/>
    <mergeCell ref="J52:L56"/>
    <mergeCell ref="F53:G53"/>
    <mergeCell ref="F54:G54"/>
    <mergeCell ref="F55:G55"/>
    <mergeCell ref="F56:G56"/>
    <mergeCell ref="I38:I39"/>
    <mergeCell ref="I45:I46"/>
    <mergeCell ref="I29:K30"/>
    <mergeCell ref="L31:L32"/>
    <mergeCell ref="F45:F46"/>
    <mergeCell ref="F41:H41"/>
    <mergeCell ref="G42:H42"/>
    <mergeCell ref="J45:J46"/>
    <mergeCell ref="L38:L39"/>
    <mergeCell ref="A38:C39"/>
    <mergeCell ref="E38:E39"/>
    <mergeCell ref="G38:H39"/>
    <mergeCell ref="D38:D39"/>
    <mergeCell ref="F38:F39"/>
    <mergeCell ref="F34:H34"/>
    <mergeCell ref="C35:D35"/>
    <mergeCell ref="B36:C36"/>
    <mergeCell ref="I36:K37"/>
    <mergeCell ref="E36:G36"/>
    <mergeCell ref="G35:H35"/>
    <mergeCell ref="K38:K39"/>
    <mergeCell ref="E22:G22"/>
    <mergeCell ref="I22:K23"/>
    <mergeCell ref="B23:C23"/>
    <mergeCell ref="G24:H25"/>
    <mergeCell ref="I24:I25"/>
    <mergeCell ref="I31:I32"/>
    <mergeCell ref="A24:C25"/>
    <mergeCell ref="E24:E25"/>
    <mergeCell ref="B30:C30"/>
    <mergeCell ref="F3:L3"/>
    <mergeCell ref="C4:H4"/>
    <mergeCell ref="M4:N4"/>
    <mergeCell ref="C5:H5"/>
    <mergeCell ref="K31:K32"/>
    <mergeCell ref="D17:D18"/>
    <mergeCell ref="F17:F18"/>
    <mergeCell ref="J17:J18"/>
    <mergeCell ref="J24:J25"/>
    <mergeCell ref="D24:D25"/>
    <mergeCell ref="A17:C18"/>
    <mergeCell ref="E17:E18"/>
    <mergeCell ref="E23:G23"/>
    <mergeCell ref="N17:N18"/>
    <mergeCell ref="K24:K25"/>
    <mergeCell ref="L24:L25"/>
    <mergeCell ref="M24:M25"/>
    <mergeCell ref="N24:N25"/>
    <mergeCell ref="M31:M32"/>
    <mergeCell ref="N31:N32"/>
    <mergeCell ref="J31:J32"/>
    <mergeCell ref="I17:I18"/>
    <mergeCell ref="C21:D21"/>
    <mergeCell ref="B26:H26"/>
    <mergeCell ref="B52:C52"/>
    <mergeCell ref="B43:C43"/>
    <mergeCell ref="E43:G43"/>
    <mergeCell ref="B44:C44"/>
    <mergeCell ref="E35:F35"/>
    <mergeCell ref="D1:M1"/>
    <mergeCell ref="F2:L2"/>
    <mergeCell ref="A6:B6"/>
    <mergeCell ref="C6:H6"/>
    <mergeCell ref="I6:K6"/>
    <mergeCell ref="C34:D34"/>
    <mergeCell ref="I11:K11"/>
    <mergeCell ref="L11:N11"/>
    <mergeCell ref="A4:B4"/>
    <mergeCell ref="L6:N6"/>
    <mergeCell ref="B11:H12"/>
    <mergeCell ref="F24:F25"/>
    <mergeCell ref="D31:D32"/>
    <mergeCell ref="F31:F32"/>
    <mergeCell ref="I15:K16"/>
    <mergeCell ref="B22:C22"/>
    <mergeCell ref="E28:F28"/>
    <mergeCell ref="G28:H28"/>
    <mergeCell ref="B19:H19"/>
    <mergeCell ref="B7:D7"/>
    <mergeCell ref="E7:H7"/>
    <mergeCell ref="C8:H10"/>
    <mergeCell ref="B40:H40"/>
    <mergeCell ref="O11:P11"/>
    <mergeCell ref="B15:C15"/>
    <mergeCell ref="E15:G15"/>
    <mergeCell ref="C13:D13"/>
    <mergeCell ref="F13:H13"/>
    <mergeCell ref="C14:D14"/>
    <mergeCell ref="E14:F14"/>
    <mergeCell ref="G14:H14"/>
    <mergeCell ref="C20:D20"/>
    <mergeCell ref="F20:H20"/>
    <mergeCell ref="E21:F21"/>
    <mergeCell ref="G21:H21"/>
    <mergeCell ref="B16:C16"/>
    <mergeCell ref="E16:G16"/>
    <mergeCell ref="G17:H18"/>
    <mergeCell ref="J38:J39"/>
    <mergeCell ref="B33:H33"/>
    <mergeCell ref="B29:C29"/>
    <mergeCell ref="E29:G29"/>
    <mergeCell ref="C27:D27"/>
    <mergeCell ref="M38:M39"/>
    <mergeCell ref="N38:N39"/>
    <mergeCell ref="I43:K44"/>
    <mergeCell ref="K45:K46"/>
    <mergeCell ref="L45:L46"/>
    <mergeCell ref="M45:M46"/>
    <mergeCell ref="N45:N46"/>
    <mergeCell ref="O6:P6"/>
    <mergeCell ref="K17:K18"/>
    <mergeCell ref="L17:L18"/>
    <mergeCell ref="M17:M18"/>
  </mergeCells>
  <conditionalFormatting sqref="H36">
    <cfRule type="expression" priority="162" stopIfTrue="1">
      <formula>""" ""=0"</formula>
    </cfRule>
  </conditionalFormatting>
  <conditionalFormatting sqref="H65 H74">
    <cfRule type="expression" priority="211" stopIfTrue="1">
      <formula>""" ""=0"</formula>
    </cfRule>
  </conditionalFormatting>
  <conditionalFormatting sqref="H50:I50 H56:I56 H59:I59">
    <cfRule type="expression" priority="135" stopIfTrue="1">
      <formula>""" ""=0"</formula>
    </cfRule>
  </conditionalFormatting>
  <conditionalFormatting sqref="H68:I68">
    <cfRule type="expression" priority="154" stopIfTrue="1">
      <formula>""" ""=0"</formula>
    </cfRule>
  </conditionalFormatting>
  <conditionalFormatting sqref="I52:K52">
    <cfRule type="expression" priority="207" stopIfTrue="1">
      <formula>""" ""=0"</formula>
    </cfRule>
  </conditionalFormatting>
  <conditionalFormatting sqref="J17">
    <cfRule type="expression" priority="25" stopIfTrue="1">
      <formula>""" ""=0"</formula>
    </cfRule>
  </conditionalFormatting>
  <conditionalFormatting sqref="J24">
    <cfRule type="expression" priority="24" stopIfTrue="1">
      <formula>""" ""=0"</formula>
    </cfRule>
  </conditionalFormatting>
  <conditionalFormatting sqref="J31">
    <cfRule type="expression" priority="23" stopIfTrue="1">
      <formula>""" ""=0"</formula>
    </cfRule>
  </conditionalFormatting>
  <conditionalFormatting sqref="J38">
    <cfRule type="expression" priority="22" stopIfTrue="1">
      <formula>""" ""=0"</formula>
    </cfRule>
  </conditionalFormatting>
  <conditionalFormatting sqref="J45">
    <cfRule type="expression" priority="21" stopIfTrue="1">
      <formula>""" ""=0"</formula>
    </cfRule>
  </conditionalFormatting>
  <conditionalFormatting sqref="K58">
    <cfRule type="cellIs" dxfId="48" priority="267" stopIfTrue="1" operator="greaterThan">
      <formula>28</formula>
    </cfRule>
  </conditionalFormatting>
  <conditionalFormatting sqref="K66">
    <cfRule type="cellIs" dxfId="47" priority="210" stopIfTrue="1" operator="greaterThan">
      <formula>28</formula>
    </cfRule>
  </conditionalFormatting>
  <conditionalFormatting sqref="K70">
    <cfRule type="cellIs" dxfId="46" priority="214" stopIfTrue="1" operator="greaterThan">
      <formula>28</formula>
    </cfRule>
  </conditionalFormatting>
  <conditionalFormatting sqref="K64:L64">
    <cfRule type="cellIs" dxfId="45" priority="153" stopIfTrue="1" operator="greaterThan">
      <formula>28</formula>
    </cfRule>
  </conditionalFormatting>
  <conditionalFormatting sqref="K67:L67">
    <cfRule type="cellIs" dxfId="44" priority="208" stopIfTrue="1" operator="greaterThan">
      <formula>28</formula>
    </cfRule>
  </conditionalFormatting>
  <conditionalFormatting sqref="K51:M51 M52:M54 M56 L56:M57 K59:M59">
    <cfRule type="cellIs" dxfId="43" priority="132" stopIfTrue="1" operator="greaterThan">
      <formula>28</formula>
    </cfRule>
  </conditionalFormatting>
  <conditionalFormatting sqref="L17">
    <cfRule type="expression" priority="49" stopIfTrue="1">
      <formula>""" ""=0"</formula>
    </cfRule>
  </conditionalFormatting>
  <conditionalFormatting sqref="L24">
    <cfRule type="expression" priority="46" stopIfTrue="1">
      <formula>""" ""=0"</formula>
    </cfRule>
  </conditionalFormatting>
  <conditionalFormatting sqref="L31">
    <cfRule type="expression" priority="43" stopIfTrue="1">
      <formula>""" ""=0"</formula>
    </cfRule>
  </conditionalFormatting>
  <conditionalFormatting sqref="L38">
    <cfRule type="expression" priority="40" stopIfTrue="1">
      <formula>""" ""=0"</formula>
    </cfRule>
  </conditionalFormatting>
  <conditionalFormatting sqref="L45">
    <cfRule type="expression" priority="37" stopIfTrue="1">
      <formula>""" ""=0"</formula>
    </cfRule>
  </conditionalFormatting>
  <conditionalFormatting sqref="L51:L53 L58 K69:L69 K71:L71">
    <cfRule type="cellIs" dxfId="42" priority="212" stopIfTrue="1" operator="greaterThan">
      <formula>28</formula>
    </cfRule>
  </conditionalFormatting>
  <conditionalFormatting sqref="L52 L58 L66">
    <cfRule type="cellIs" dxfId="41" priority="209" stopIfTrue="1" operator="greaterThan">
      <formula>30</formula>
    </cfRule>
  </conditionalFormatting>
  <conditionalFormatting sqref="L52">
    <cfRule type="cellIs" dxfId="40" priority="261" stopIfTrue="1" operator="greaterThan">
      <formula>30</formula>
    </cfRule>
  </conditionalFormatting>
  <conditionalFormatting sqref="L52:L53">
    <cfRule type="cellIs" dxfId="39" priority="169" stopIfTrue="1" operator="greaterThan">
      <formula>28</formula>
    </cfRule>
  </conditionalFormatting>
  <conditionalFormatting sqref="L58">
    <cfRule type="cellIs" dxfId="38" priority="266" stopIfTrue="1" operator="greaterThan">
      <formula>30</formula>
    </cfRule>
  </conditionalFormatting>
  <conditionalFormatting sqref="L60">
    <cfRule type="cellIs" dxfId="37" priority="52" stopIfTrue="1" operator="greaterThan">
      <formula>28</formula>
    </cfRule>
  </conditionalFormatting>
  <conditionalFormatting sqref="L70">
    <cfRule type="cellIs" dxfId="36" priority="213" stopIfTrue="1" operator="greaterThan">
      <formula>30</formula>
    </cfRule>
  </conditionalFormatting>
  <conditionalFormatting sqref="L52:M52 L64:M64">
    <cfRule type="cellIs" dxfId="35" priority="156" stopIfTrue="1" operator="greaterThan">
      <formula>30</formula>
    </cfRule>
  </conditionalFormatting>
  <conditionalFormatting sqref="L52:M54 K57:M57">
    <cfRule type="cellIs" dxfId="34" priority="155" stopIfTrue="1" operator="greaterThan">
      <formula>28</formula>
    </cfRule>
  </conditionalFormatting>
  <conditionalFormatting sqref="L61:M61">
    <cfRule type="cellIs" dxfId="33" priority="50" stopIfTrue="1" operator="greaterThan">
      <formula>28</formula>
    </cfRule>
  </conditionalFormatting>
  <conditionalFormatting sqref="M52 L55:M55">
    <cfRule type="cellIs" dxfId="32" priority="133" stopIfTrue="1" operator="greaterThan">
      <formula>30</formula>
    </cfRule>
  </conditionalFormatting>
  <conditionalFormatting sqref="M52 M64">
    <cfRule type="cellIs" dxfId="31" priority="152" stopIfTrue="1" operator="greaterThan">
      <formula>30</formula>
    </cfRule>
  </conditionalFormatting>
  <conditionalFormatting sqref="M52:M54 K63:M63 K65:M65">
    <cfRule type="cellIs" dxfId="30" priority="151" stopIfTrue="1" operator="greaterThan">
      <formula>28</formula>
    </cfRule>
  </conditionalFormatting>
  <conditionalFormatting sqref="M60">
    <cfRule type="cellIs" dxfId="29" priority="51" stopIfTrue="1" operator="greaterThan">
      <formula>30</formula>
    </cfRule>
  </conditionalFormatting>
  <conditionalFormatting sqref="M13:N13">
    <cfRule type="cellIs" dxfId="28" priority="5" stopIfTrue="1" operator="greaterThan">
      <formula>28</formula>
    </cfRule>
  </conditionalFormatting>
  <conditionalFormatting sqref="M20:N20">
    <cfRule type="cellIs" dxfId="27" priority="4" stopIfTrue="1" operator="greaterThan">
      <formula>28</formula>
    </cfRule>
  </conditionalFormatting>
  <conditionalFormatting sqref="M27:N27">
    <cfRule type="cellIs" dxfId="26" priority="3" stopIfTrue="1" operator="greaterThan">
      <formula>28</formula>
    </cfRule>
  </conditionalFormatting>
  <conditionalFormatting sqref="M34:N34">
    <cfRule type="cellIs" dxfId="25" priority="2" stopIfTrue="1" operator="greaterThan">
      <formula>28</formula>
    </cfRule>
  </conditionalFormatting>
  <conditionalFormatting sqref="M41:N41">
    <cfRule type="cellIs" dxfId="24" priority="1" stopIfTrue="1" operator="greaterThan">
      <formula>28</formula>
    </cfRule>
  </conditionalFormatting>
  <dataValidations count="6">
    <dataValidation allowBlank="1" showInputMessage="1" showErrorMessage="1" prompt="Time must be entered in the following format:   h:mm" sqref="B36:B37 E36:G37 B29:B30 B22:B23 B15:B16 E22:G23 E15:G16 E29:G30 B43:B44 E43:G44" xr:uid="{00000000-0002-0000-0500-000000000000}"/>
    <dataValidation type="list" allowBlank="1" showInputMessage="1" showErrorMessage="1" sqref="M14:N14 M21:N21 M28:N28 M35:N35 M42:N42" xr:uid="{00000000-0002-0000-0500-000002000000}">
      <formula1>"13.3"</formula1>
    </dataValidation>
    <dataValidation type="list" allowBlank="1" showInputMessage="1" showErrorMessage="1" sqref="M13:N13 M20:N20 M27:N27 M34:N34 M41:N41" xr:uid="{00000000-0002-0000-0500-000003000000}">
      <formula1>"10.1"</formula1>
    </dataValidation>
    <dataValidation type="list" allowBlank="1" showInputMessage="1" showErrorMessage="1" sqref="N15 N22 N29 N36 N43" xr:uid="{00000000-0002-0000-0500-000004000000}">
      <formula1>"26.3"</formula1>
    </dataValidation>
    <dataValidation type="list" allowBlank="1" showInputMessage="1" showErrorMessage="1" sqref="M15 M22 M29 M36 M43" xr:uid="{00000000-0002-0000-0500-000005000000}">
      <formula1>"23.1"</formula1>
    </dataValidation>
    <dataValidation type="list" allowBlank="1" showInputMessage="1" showErrorMessage="1" sqref="F17:F18 F24:F25 F31:F32 F38:F39 F45:F46" xr:uid="{F1496AE9-581D-4B39-A69B-42107AED05A9}">
      <formula1>"0.33, .67, .25"</formula1>
    </dataValidation>
  </dataValidations>
  <printOptions horizontalCentered="1" verticalCentered="1"/>
  <pageMargins left="0" right="0" top="0" bottom="0" header="0" footer="0"/>
  <pageSetup scale="48" orientation="portrait" r:id="rId1"/>
  <headerFooter alignWithMargins="0"/>
  <rowBreaks count="1" manualBreakCount="1">
    <brk id="62"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Q62"/>
  <sheetViews>
    <sheetView showGridLines="0" topLeftCell="A40" zoomScale="90" zoomScaleNormal="90" zoomScaleSheetLayoutView="90" zoomScalePageLayoutView="80" workbookViewId="0">
      <selection activeCell="J52" sqref="J52:L56"/>
    </sheetView>
  </sheetViews>
  <sheetFormatPr defaultColWidth="8.88671875" defaultRowHeight="13.2" x14ac:dyDescent="0.25"/>
  <cols>
    <col min="1" max="1" width="19.88671875" style="3" customWidth="1"/>
    <col min="2" max="3" width="12.6640625" style="3" customWidth="1"/>
    <col min="4" max="4" width="11.6640625" style="3" customWidth="1"/>
    <col min="5" max="5" width="5.33203125" style="3" customWidth="1"/>
    <col min="6" max="6" width="8.88671875" style="3" customWidth="1"/>
    <col min="7" max="7" width="11.6640625" style="3" customWidth="1"/>
    <col min="8" max="8" width="12.44140625" style="3" customWidth="1"/>
    <col min="9" max="9" width="7.6640625" style="1" customWidth="1"/>
    <col min="10" max="10" width="14.6640625" style="3" customWidth="1"/>
    <col min="11" max="11" width="16.6640625" style="3" customWidth="1"/>
    <col min="12" max="12" width="7.6640625" style="3" customWidth="1"/>
    <col min="13" max="13" width="14.6640625" style="3" customWidth="1"/>
    <col min="14" max="14" width="16.6640625" style="3" customWidth="1"/>
    <col min="15" max="15" width="20.5546875" style="1" customWidth="1"/>
    <col min="16" max="16" width="16.6640625" style="3" customWidth="1"/>
    <col min="17" max="17" width="8.88671875" style="3" hidden="1" customWidth="1"/>
    <col min="18" max="16384" width="8.88671875" style="3"/>
  </cols>
  <sheetData>
    <row r="1" spans="1:16" ht="21" customHeight="1" x14ac:dyDescent="0.4">
      <c r="A1" s="36"/>
      <c r="B1" s="36"/>
      <c r="C1" s="37"/>
      <c r="D1" s="404" t="s">
        <v>43</v>
      </c>
      <c r="E1" s="405"/>
      <c r="F1" s="405"/>
      <c r="G1" s="405"/>
      <c r="H1" s="405"/>
      <c r="I1" s="405"/>
      <c r="J1" s="405"/>
      <c r="K1" s="405"/>
      <c r="L1" s="405"/>
      <c r="M1" s="405"/>
      <c r="N1" s="99"/>
      <c r="O1" s="99"/>
      <c r="P1" s="100"/>
    </row>
    <row r="2" spans="1:16" ht="21" customHeight="1" x14ac:dyDescent="0.4">
      <c r="A2" s="36"/>
      <c r="B2" s="36"/>
      <c r="C2" s="37"/>
      <c r="D2" s="37"/>
      <c r="E2" s="37"/>
      <c r="F2" s="418" t="s">
        <v>44</v>
      </c>
      <c r="G2" s="296"/>
      <c r="H2" s="296"/>
      <c r="I2" s="296"/>
      <c r="J2" s="296"/>
      <c r="K2" s="296"/>
      <c r="L2" s="296"/>
      <c r="M2" s="101"/>
      <c r="N2" s="101"/>
      <c r="O2" s="37"/>
      <c r="P2" s="37"/>
    </row>
    <row r="3" spans="1:16" ht="21" customHeight="1" x14ac:dyDescent="0.3">
      <c r="A3" s="38"/>
      <c r="B3" s="39"/>
      <c r="C3" s="37"/>
      <c r="D3" s="37"/>
      <c r="E3" s="37"/>
      <c r="F3" s="411" t="s">
        <v>45</v>
      </c>
      <c r="G3" s="296"/>
      <c r="H3" s="296"/>
      <c r="I3" s="296"/>
      <c r="J3" s="296"/>
      <c r="K3" s="296"/>
      <c r="L3" s="296"/>
      <c r="M3" s="102"/>
      <c r="N3" s="102"/>
      <c r="O3" s="37"/>
      <c r="P3" s="37"/>
    </row>
    <row r="4" spans="1:16" s="4" customFormat="1" ht="27" customHeight="1" x14ac:dyDescent="0.4">
      <c r="A4" s="419" t="s">
        <v>46</v>
      </c>
      <c r="B4" s="420"/>
      <c r="C4" s="421">
        <f>+'Daily Travel Summary'!A15</f>
        <v>0</v>
      </c>
      <c r="D4" s="422"/>
      <c r="E4" s="422"/>
      <c r="F4" s="422"/>
      <c r="G4" s="422"/>
      <c r="H4" s="422"/>
      <c r="I4" s="115"/>
      <c r="J4" s="103" t="s">
        <v>98</v>
      </c>
      <c r="M4" s="421">
        <f>+'Daily Travel Summary'!B13</f>
        <v>0</v>
      </c>
      <c r="N4" s="502"/>
    </row>
    <row r="5" spans="1:16" s="4" customFormat="1" ht="27" customHeight="1" thickBot="1" x14ac:dyDescent="0.45">
      <c r="A5" s="171" t="s">
        <v>41</v>
      </c>
      <c r="B5" s="41"/>
      <c r="C5" s="503">
        <f ca="1">TODAY()</f>
        <v>45418</v>
      </c>
      <c r="D5" s="504"/>
      <c r="E5" s="504"/>
      <c r="F5" s="504"/>
      <c r="G5" s="504"/>
      <c r="H5" s="504"/>
      <c r="I5" s="116"/>
      <c r="J5" s="116"/>
      <c r="K5" s="40"/>
      <c r="L5" s="40"/>
      <c r="M5" s="41"/>
      <c r="N5" s="42" t="s">
        <v>0</v>
      </c>
      <c r="O5" s="43"/>
      <c r="P5" s="44"/>
    </row>
    <row r="6" spans="1:16" ht="18" customHeight="1" thickTop="1" x14ac:dyDescent="0.3">
      <c r="A6" s="466"/>
      <c r="B6" s="467"/>
      <c r="C6" s="463" t="s">
        <v>47</v>
      </c>
      <c r="D6" s="498"/>
      <c r="E6" s="498"/>
      <c r="F6" s="498"/>
      <c r="G6" s="498"/>
      <c r="H6" s="499"/>
      <c r="I6" s="463" t="s">
        <v>48</v>
      </c>
      <c r="J6" s="500"/>
      <c r="K6" s="501"/>
      <c r="L6" s="481" t="s">
        <v>49</v>
      </c>
      <c r="M6" s="498"/>
      <c r="N6" s="498"/>
      <c r="O6" s="458" t="s">
        <v>50</v>
      </c>
      <c r="P6" s="459"/>
    </row>
    <row r="7" spans="1:16" ht="27" customHeight="1" x14ac:dyDescent="0.3">
      <c r="A7" s="137" t="s">
        <v>103</v>
      </c>
      <c r="B7" s="477" t="s">
        <v>56</v>
      </c>
      <c r="C7" s="483"/>
      <c r="D7" s="484"/>
      <c r="E7" s="460" t="s">
        <v>57</v>
      </c>
      <c r="F7" s="485"/>
      <c r="G7" s="485"/>
      <c r="H7" s="486"/>
      <c r="I7" s="48"/>
      <c r="J7" s="131" t="s">
        <v>51</v>
      </c>
      <c r="K7" s="131" t="s">
        <v>52</v>
      </c>
      <c r="L7" s="48"/>
      <c r="M7" s="130" t="s">
        <v>51</v>
      </c>
      <c r="N7" s="129" t="s">
        <v>52</v>
      </c>
      <c r="O7" s="127"/>
      <c r="P7" s="132"/>
    </row>
    <row r="8" spans="1:16" ht="26.25" customHeight="1" x14ac:dyDescent="0.3">
      <c r="A8" s="125"/>
      <c r="B8" s="126"/>
      <c r="C8" s="468" t="s">
        <v>99</v>
      </c>
      <c r="D8" s="487"/>
      <c r="E8" s="487"/>
      <c r="F8" s="487"/>
      <c r="G8" s="487"/>
      <c r="H8" s="488"/>
      <c r="I8" s="49" t="s">
        <v>100</v>
      </c>
      <c r="J8" s="133">
        <f>+'Page 4 - Daily Travel Detail'!J48</f>
        <v>0</v>
      </c>
      <c r="K8" s="133">
        <f>+'Page 4 - Daily Travel Detail'!K48</f>
        <v>0</v>
      </c>
      <c r="L8" s="48"/>
      <c r="M8" s="48"/>
      <c r="N8" s="48"/>
      <c r="O8" s="127"/>
      <c r="P8" s="132"/>
    </row>
    <row r="9" spans="1:16" ht="26.25" customHeight="1" x14ac:dyDescent="0.3">
      <c r="A9" s="127"/>
      <c r="B9" s="128"/>
      <c r="C9" s="489"/>
      <c r="D9" s="490"/>
      <c r="E9" s="490"/>
      <c r="F9" s="490"/>
      <c r="G9" s="490"/>
      <c r="H9" s="491"/>
      <c r="I9" s="49" t="s">
        <v>63</v>
      </c>
      <c r="J9" s="133">
        <f>+'Page 4 - Daily Travel Detail'!J49</f>
        <v>0</v>
      </c>
      <c r="K9" s="133">
        <f>+'Page 4 - Daily Travel Detail'!K49</f>
        <v>0</v>
      </c>
      <c r="L9" s="135" t="s">
        <v>74</v>
      </c>
      <c r="M9" s="133">
        <f>+'Page 4 - Daily Travel Detail'!M48</f>
        <v>0</v>
      </c>
      <c r="N9" s="133">
        <f>+'Page 4 - Daily Travel Detail'!N48</f>
        <v>0</v>
      </c>
      <c r="O9" s="127"/>
      <c r="P9" s="132"/>
    </row>
    <row r="10" spans="1:16" ht="26.25" customHeight="1" thickBot="1" x14ac:dyDescent="0.4">
      <c r="A10" s="139"/>
      <c r="B10" s="140"/>
      <c r="C10" s="492"/>
      <c r="D10" s="493"/>
      <c r="E10" s="493"/>
      <c r="F10" s="493"/>
      <c r="G10" s="493"/>
      <c r="H10" s="494"/>
      <c r="I10" s="138" t="s">
        <v>101</v>
      </c>
      <c r="J10" s="133">
        <f>+'Page 4 - Daily Travel Detail'!J50</f>
        <v>0</v>
      </c>
      <c r="K10" s="149"/>
      <c r="L10" s="136" t="s">
        <v>75</v>
      </c>
      <c r="M10" s="133">
        <f>+'Page 4 - Daily Travel Detail'!M49</f>
        <v>0</v>
      </c>
      <c r="N10" s="133">
        <f>+'Page 4 - Daily Travel Detail'!N49</f>
        <v>0</v>
      </c>
      <c r="O10" s="139"/>
      <c r="P10" s="133"/>
    </row>
    <row r="11" spans="1:16" ht="30" customHeight="1" thickTop="1" x14ac:dyDescent="0.4">
      <c r="A11" s="151"/>
      <c r="B11" s="412" t="s">
        <v>47</v>
      </c>
      <c r="C11" s="413"/>
      <c r="D11" s="413"/>
      <c r="E11" s="413"/>
      <c r="F11" s="413"/>
      <c r="G11" s="413"/>
      <c r="H11" s="414"/>
      <c r="I11" s="406" t="s">
        <v>48</v>
      </c>
      <c r="J11" s="407"/>
      <c r="K11" s="408"/>
      <c r="L11" s="406" t="s">
        <v>49</v>
      </c>
      <c r="M11" s="409"/>
      <c r="N11" s="410"/>
      <c r="O11" s="406" t="s">
        <v>50</v>
      </c>
      <c r="P11" s="410"/>
    </row>
    <row r="12" spans="1:16" ht="30" customHeight="1" x14ac:dyDescent="0.3">
      <c r="A12" s="152"/>
      <c r="B12" s="415"/>
      <c r="C12" s="416"/>
      <c r="D12" s="416"/>
      <c r="E12" s="416"/>
      <c r="F12" s="416"/>
      <c r="G12" s="416"/>
      <c r="H12" s="417"/>
      <c r="I12" s="48"/>
      <c r="J12" s="49" t="s">
        <v>51</v>
      </c>
      <c r="K12" s="49" t="s">
        <v>52</v>
      </c>
      <c r="L12" s="48"/>
      <c r="M12" s="49" t="s">
        <v>51</v>
      </c>
      <c r="N12" s="49" t="s">
        <v>52</v>
      </c>
      <c r="O12" s="49" t="s">
        <v>53</v>
      </c>
      <c r="P12" s="50" t="s">
        <v>54</v>
      </c>
    </row>
    <row r="13" spans="1:16" ht="33" customHeight="1" x14ac:dyDescent="0.35">
      <c r="A13" s="150" t="s">
        <v>55</v>
      </c>
      <c r="B13" s="96" t="s">
        <v>56</v>
      </c>
      <c r="C13" s="394"/>
      <c r="D13" s="395"/>
      <c r="E13" s="96" t="s">
        <v>57</v>
      </c>
      <c r="F13" s="378"/>
      <c r="G13" s="378"/>
      <c r="H13" s="379"/>
      <c r="I13" s="51" t="s">
        <v>58</v>
      </c>
      <c r="J13" s="29"/>
      <c r="K13" s="29"/>
      <c r="L13" s="52" t="s">
        <v>59</v>
      </c>
      <c r="M13" s="167"/>
      <c r="N13" s="31"/>
      <c r="O13" s="110"/>
      <c r="P13" s="29"/>
    </row>
    <row r="14" spans="1:16" ht="33" customHeight="1" x14ac:dyDescent="0.35">
      <c r="A14" s="148" t="s">
        <v>60</v>
      </c>
      <c r="B14" s="56" t="s">
        <v>61</v>
      </c>
      <c r="C14" s="376"/>
      <c r="D14" s="391"/>
      <c r="E14" s="392" t="s">
        <v>62</v>
      </c>
      <c r="F14" s="393"/>
      <c r="G14" s="376"/>
      <c r="H14" s="377"/>
      <c r="I14" s="51" t="s">
        <v>63</v>
      </c>
      <c r="J14" s="30"/>
      <c r="K14" s="30"/>
      <c r="L14" s="53" t="s">
        <v>64</v>
      </c>
      <c r="M14" s="31"/>
      <c r="N14" s="31"/>
      <c r="O14" s="190"/>
      <c r="P14" s="30"/>
    </row>
    <row r="15" spans="1:16" ht="33" customHeight="1" x14ac:dyDescent="0.35">
      <c r="A15" s="54" t="s">
        <v>65</v>
      </c>
      <c r="B15" s="400"/>
      <c r="C15" s="401"/>
      <c r="D15" s="55" t="s">
        <v>66</v>
      </c>
      <c r="E15" s="398"/>
      <c r="F15" s="399"/>
      <c r="G15" s="399"/>
      <c r="H15" s="55" t="s">
        <v>67</v>
      </c>
      <c r="I15" s="437"/>
      <c r="J15" s="438"/>
      <c r="K15" s="439"/>
      <c r="L15" s="53" t="s">
        <v>68</v>
      </c>
      <c r="M15" s="31"/>
      <c r="N15" s="30"/>
      <c r="O15" s="190"/>
      <c r="P15" s="29"/>
    </row>
    <row r="16" spans="1:16" ht="33" customHeight="1" x14ac:dyDescent="0.4">
      <c r="A16" s="56" t="s">
        <v>69</v>
      </c>
      <c r="B16" s="400"/>
      <c r="C16" s="434"/>
      <c r="D16" s="57" t="s">
        <v>66</v>
      </c>
      <c r="E16" s="398"/>
      <c r="F16" s="399"/>
      <c r="G16" s="399"/>
      <c r="H16" s="57" t="s">
        <v>67</v>
      </c>
      <c r="I16" s="440"/>
      <c r="J16" s="441"/>
      <c r="K16" s="442"/>
      <c r="L16" s="58" t="s">
        <v>70</v>
      </c>
      <c r="M16" s="163">
        <f>SUM(M13:M15)</f>
        <v>0</v>
      </c>
      <c r="N16" s="164">
        <f>SUM(N13:N15)</f>
        <v>0</v>
      </c>
      <c r="O16" s="190"/>
      <c r="P16" s="32"/>
    </row>
    <row r="17" spans="1:16" ht="17.399999999999999" customHeight="1" x14ac:dyDescent="0.35">
      <c r="A17" s="386" t="s">
        <v>71</v>
      </c>
      <c r="B17" s="387"/>
      <c r="C17" s="388"/>
      <c r="D17" s="403"/>
      <c r="E17" s="368" t="s">
        <v>72</v>
      </c>
      <c r="F17" s="396">
        <v>0.67</v>
      </c>
      <c r="G17" s="368" t="s">
        <v>73</v>
      </c>
      <c r="H17" s="383"/>
      <c r="I17" s="370" t="s">
        <v>74</v>
      </c>
      <c r="J17" s="374">
        <f>ROUND(IF(D17*F17=" ",0,D17*F17),2)</f>
        <v>0</v>
      </c>
      <c r="K17" s="402"/>
      <c r="L17" s="370" t="s">
        <v>75</v>
      </c>
      <c r="M17" s="372"/>
      <c r="N17" s="372"/>
      <c r="O17" s="109"/>
      <c r="P17" s="32"/>
    </row>
    <row r="18" spans="1:16" ht="17.399999999999999" customHeight="1" x14ac:dyDescent="0.35">
      <c r="A18" s="389"/>
      <c r="B18" s="390"/>
      <c r="C18" s="390"/>
      <c r="D18" s="369"/>
      <c r="E18" s="369"/>
      <c r="F18" s="397"/>
      <c r="G18" s="369"/>
      <c r="H18" s="384"/>
      <c r="I18" s="371"/>
      <c r="J18" s="375"/>
      <c r="K18" s="375"/>
      <c r="L18" s="371"/>
      <c r="M18" s="373"/>
      <c r="N18" s="373"/>
      <c r="O18" s="160"/>
      <c r="P18" s="185"/>
    </row>
    <row r="19" spans="1:16" ht="33" customHeight="1" thickBot="1" x14ac:dyDescent="0.45">
      <c r="A19" s="59" t="s">
        <v>76</v>
      </c>
      <c r="B19" s="380"/>
      <c r="C19" s="381"/>
      <c r="D19" s="381"/>
      <c r="E19" s="381"/>
      <c r="F19" s="381"/>
      <c r="G19" s="381"/>
      <c r="H19" s="382"/>
      <c r="I19" s="60" t="s">
        <v>77</v>
      </c>
      <c r="J19" s="61">
        <f>SUM(J13:J18)</f>
        <v>0</v>
      </c>
      <c r="K19" s="61">
        <f>SUM(K13:K17)</f>
        <v>0</v>
      </c>
      <c r="L19" s="60" t="s">
        <v>77</v>
      </c>
      <c r="M19" s="62">
        <f>SUM(M16:M17)</f>
        <v>0</v>
      </c>
      <c r="N19" s="62">
        <f>SUM(N16:N17)</f>
        <v>0</v>
      </c>
      <c r="O19" s="113" t="s">
        <v>77</v>
      </c>
      <c r="P19" s="62">
        <f>SUM(P13:P17)</f>
        <v>0</v>
      </c>
    </row>
    <row r="20" spans="1:16" ht="33" customHeight="1" thickTop="1" x14ac:dyDescent="0.35">
      <c r="A20" s="150" t="s">
        <v>55</v>
      </c>
      <c r="B20" s="96" t="s">
        <v>56</v>
      </c>
      <c r="C20" s="394"/>
      <c r="D20" s="395"/>
      <c r="E20" s="96" t="s">
        <v>57</v>
      </c>
      <c r="F20" s="378"/>
      <c r="G20" s="378"/>
      <c r="H20" s="379"/>
      <c r="I20" s="51" t="s">
        <v>58</v>
      </c>
      <c r="J20" s="29"/>
      <c r="K20" s="29"/>
      <c r="L20" s="52" t="s">
        <v>59</v>
      </c>
      <c r="M20" s="167"/>
      <c r="N20" s="31"/>
      <c r="O20" s="117"/>
      <c r="P20" s="29"/>
    </row>
    <row r="21" spans="1:16" ht="33" customHeight="1" x14ac:dyDescent="0.35">
      <c r="A21" s="148" t="s">
        <v>60</v>
      </c>
      <c r="B21" s="56" t="s">
        <v>61</v>
      </c>
      <c r="C21" s="376"/>
      <c r="D21" s="391"/>
      <c r="E21" s="392" t="s">
        <v>62</v>
      </c>
      <c r="F21" s="393"/>
      <c r="G21" s="376"/>
      <c r="H21" s="377"/>
      <c r="I21" s="51" t="s">
        <v>63</v>
      </c>
      <c r="J21" s="30"/>
      <c r="K21" s="30"/>
      <c r="L21" s="53" t="s">
        <v>64</v>
      </c>
      <c r="M21" s="31"/>
      <c r="N21" s="31"/>
      <c r="O21" s="117"/>
      <c r="P21" s="29"/>
    </row>
    <row r="22" spans="1:16" ht="33" customHeight="1" x14ac:dyDescent="0.35">
      <c r="A22" s="54" t="s">
        <v>65</v>
      </c>
      <c r="B22" s="400"/>
      <c r="C22" s="401"/>
      <c r="D22" s="55" t="s">
        <v>66</v>
      </c>
      <c r="E22" s="398"/>
      <c r="F22" s="399"/>
      <c r="G22" s="399"/>
      <c r="H22" s="55" t="s">
        <v>67</v>
      </c>
      <c r="I22" s="437"/>
      <c r="J22" s="438"/>
      <c r="K22" s="439"/>
      <c r="L22" s="53" t="s">
        <v>68</v>
      </c>
      <c r="M22" s="31"/>
      <c r="N22" s="30"/>
      <c r="O22" s="117"/>
      <c r="P22" s="29"/>
    </row>
    <row r="23" spans="1:16" ht="33" customHeight="1" x14ac:dyDescent="0.4">
      <c r="A23" s="56" t="s">
        <v>69</v>
      </c>
      <c r="B23" s="400"/>
      <c r="C23" s="434"/>
      <c r="D23" s="57" t="s">
        <v>66</v>
      </c>
      <c r="E23" s="398"/>
      <c r="F23" s="399"/>
      <c r="G23" s="399"/>
      <c r="H23" s="57" t="s">
        <v>67</v>
      </c>
      <c r="I23" s="440"/>
      <c r="J23" s="441"/>
      <c r="K23" s="442"/>
      <c r="L23" s="58" t="s">
        <v>70</v>
      </c>
      <c r="M23" s="163">
        <f>SUM(M20:M22)</f>
        <v>0</v>
      </c>
      <c r="N23" s="164">
        <f>SUM(N20:N22)</f>
        <v>0</v>
      </c>
      <c r="O23" s="117"/>
      <c r="P23" s="32"/>
    </row>
    <row r="24" spans="1:16" ht="17.399999999999999" customHeight="1" x14ac:dyDescent="0.35">
      <c r="A24" s="386" t="s">
        <v>71</v>
      </c>
      <c r="B24" s="387"/>
      <c r="C24" s="388"/>
      <c r="D24" s="403"/>
      <c r="E24" s="368" t="s">
        <v>72</v>
      </c>
      <c r="F24" s="396">
        <v>0.67</v>
      </c>
      <c r="G24" s="368" t="s">
        <v>73</v>
      </c>
      <c r="H24" s="383"/>
      <c r="I24" s="370" t="s">
        <v>74</v>
      </c>
      <c r="J24" s="374">
        <f>ROUND(IF(D24*F24=" ",0,D24*F24),2)</f>
        <v>0</v>
      </c>
      <c r="K24" s="402"/>
      <c r="L24" s="370" t="s">
        <v>75</v>
      </c>
      <c r="M24" s="372"/>
      <c r="N24" s="372"/>
      <c r="O24" s="117"/>
      <c r="P24" s="32"/>
    </row>
    <row r="25" spans="1:16" ht="17.399999999999999" customHeight="1" x14ac:dyDescent="0.35">
      <c r="A25" s="389"/>
      <c r="B25" s="390"/>
      <c r="C25" s="390"/>
      <c r="D25" s="369"/>
      <c r="E25" s="369"/>
      <c r="F25" s="397"/>
      <c r="G25" s="369"/>
      <c r="H25" s="384"/>
      <c r="I25" s="371"/>
      <c r="J25" s="375"/>
      <c r="K25" s="375"/>
      <c r="L25" s="371"/>
      <c r="M25" s="373"/>
      <c r="N25" s="373"/>
      <c r="O25" s="117"/>
      <c r="P25" s="185"/>
    </row>
    <row r="26" spans="1:16" ht="33" customHeight="1" thickBot="1" x14ac:dyDescent="0.45">
      <c r="A26" s="59" t="s">
        <v>76</v>
      </c>
      <c r="B26" s="380"/>
      <c r="C26" s="381"/>
      <c r="D26" s="381"/>
      <c r="E26" s="381"/>
      <c r="F26" s="381"/>
      <c r="G26" s="381"/>
      <c r="H26" s="382"/>
      <c r="I26" s="60" t="s">
        <v>77</v>
      </c>
      <c r="J26" s="61">
        <f>SUM(J20:J25)</f>
        <v>0</v>
      </c>
      <c r="K26" s="63">
        <f>SUM(K20:K24)</f>
        <v>0</v>
      </c>
      <c r="L26" s="60" t="s">
        <v>77</v>
      </c>
      <c r="M26" s="62">
        <f>SUM(M23:M24)</f>
        <v>0</v>
      </c>
      <c r="N26" s="62">
        <f>SUM(N23:N24)</f>
        <v>0</v>
      </c>
      <c r="O26" s="112" t="s">
        <v>77</v>
      </c>
      <c r="P26" s="64">
        <f>SUM(P20:P24)</f>
        <v>0</v>
      </c>
    </row>
    <row r="27" spans="1:16" ht="33" customHeight="1" thickTop="1" x14ac:dyDescent="0.35">
      <c r="A27" s="150" t="s">
        <v>55</v>
      </c>
      <c r="B27" s="96" t="s">
        <v>56</v>
      </c>
      <c r="C27" s="394"/>
      <c r="D27" s="395"/>
      <c r="E27" s="96" t="s">
        <v>57</v>
      </c>
      <c r="F27" s="378"/>
      <c r="G27" s="378"/>
      <c r="H27" s="379"/>
      <c r="I27" s="51" t="s">
        <v>58</v>
      </c>
      <c r="J27" s="29"/>
      <c r="K27" s="29"/>
      <c r="L27" s="52" t="s">
        <v>59</v>
      </c>
      <c r="M27" s="167"/>
      <c r="N27" s="31"/>
      <c r="O27" s="118"/>
      <c r="P27" s="29"/>
    </row>
    <row r="28" spans="1:16" ht="33" customHeight="1" x14ac:dyDescent="0.35">
      <c r="A28" s="148" t="s">
        <v>60</v>
      </c>
      <c r="B28" s="56" t="s">
        <v>61</v>
      </c>
      <c r="C28" s="376"/>
      <c r="D28" s="391"/>
      <c r="E28" s="392" t="s">
        <v>62</v>
      </c>
      <c r="F28" s="393"/>
      <c r="G28" s="376"/>
      <c r="H28" s="377"/>
      <c r="I28" s="51" t="s">
        <v>63</v>
      </c>
      <c r="J28" s="30"/>
      <c r="K28" s="30"/>
      <c r="L28" s="53" t="s">
        <v>64</v>
      </c>
      <c r="M28" s="31"/>
      <c r="N28" s="31"/>
      <c r="O28" s="104"/>
      <c r="P28" s="29"/>
    </row>
    <row r="29" spans="1:16" ht="33" customHeight="1" x14ac:dyDescent="0.35">
      <c r="A29" s="54" t="s">
        <v>65</v>
      </c>
      <c r="B29" s="400"/>
      <c r="C29" s="401"/>
      <c r="D29" s="55" t="s">
        <v>66</v>
      </c>
      <c r="E29" s="398"/>
      <c r="F29" s="399"/>
      <c r="G29" s="399"/>
      <c r="H29" s="55" t="s">
        <v>67</v>
      </c>
      <c r="I29" s="437"/>
      <c r="J29" s="438"/>
      <c r="K29" s="439"/>
      <c r="L29" s="53" t="s">
        <v>68</v>
      </c>
      <c r="M29" s="31"/>
      <c r="N29" s="30"/>
      <c r="O29" s="104"/>
      <c r="P29" s="29"/>
    </row>
    <row r="30" spans="1:16" ht="33" customHeight="1" x14ac:dyDescent="0.4">
      <c r="A30" s="56" t="s">
        <v>69</v>
      </c>
      <c r="B30" s="400"/>
      <c r="C30" s="434"/>
      <c r="D30" s="57" t="s">
        <v>66</v>
      </c>
      <c r="E30" s="398"/>
      <c r="F30" s="399"/>
      <c r="G30" s="399"/>
      <c r="H30" s="57" t="s">
        <v>67</v>
      </c>
      <c r="I30" s="440"/>
      <c r="J30" s="441"/>
      <c r="K30" s="442"/>
      <c r="L30" s="58" t="s">
        <v>70</v>
      </c>
      <c r="M30" s="163">
        <f>SUM(M27:M29)</f>
        <v>0</v>
      </c>
      <c r="N30" s="164">
        <f>SUM(N27:N29)</f>
        <v>0</v>
      </c>
      <c r="O30" s="104"/>
      <c r="P30" s="32"/>
    </row>
    <row r="31" spans="1:16" ht="17.399999999999999" customHeight="1" x14ac:dyDescent="0.35">
      <c r="A31" s="386" t="s">
        <v>71</v>
      </c>
      <c r="B31" s="387"/>
      <c r="C31" s="388"/>
      <c r="D31" s="403"/>
      <c r="E31" s="368" t="s">
        <v>72</v>
      </c>
      <c r="F31" s="396">
        <v>0.67</v>
      </c>
      <c r="G31" s="368" t="s">
        <v>73</v>
      </c>
      <c r="H31" s="383"/>
      <c r="I31" s="370" t="s">
        <v>74</v>
      </c>
      <c r="J31" s="374">
        <f>ROUND(IF(D31*F31=" ",0,D31*F31),2)</f>
        <v>0</v>
      </c>
      <c r="K31" s="402"/>
      <c r="L31" s="370" t="s">
        <v>75</v>
      </c>
      <c r="M31" s="372"/>
      <c r="N31" s="372"/>
      <c r="O31" s="119"/>
      <c r="P31" s="33"/>
    </row>
    <row r="32" spans="1:16" ht="17.399999999999999" customHeight="1" x14ac:dyDescent="0.35">
      <c r="A32" s="389"/>
      <c r="B32" s="390"/>
      <c r="C32" s="390"/>
      <c r="D32" s="369"/>
      <c r="E32" s="369"/>
      <c r="F32" s="397"/>
      <c r="G32" s="369"/>
      <c r="H32" s="384"/>
      <c r="I32" s="371"/>
      <c r="J32" s="375"/>
      <c r="K32" s="375"/>
      <c r="L32" s="371"/>
      <c r="M32" s="373"/>
      <c r="N32" s="373"/>
      <c r="O32" s="104"/>
      <c r="P32" s="159"/>
    </row>
    <row r="33" spans="1:16" ht="33" customHeight="1" thickBot="1" x14ac:dyDescent="0.45">
      <c r="A33" s="59" t="s">
        <v>76</v>
      </c>
      <c r="B33" s="380"/>
      <c r="C33" s="381"/>
      <c r="D33" s="381"/>
      <c r="E33" s="381"/>
      <c r="F33" s="381"/>
      <c r="G33" s="381"/>
      <c r="H33" s="382"/>
      <c r="I33" s="60" t="s">
        <v>77</v>
      </c>
      <c r="J33" s="61">
        <f>SUM(J27:J32)</f>
        <v>0</v>
      </c>
      <c r="K33" s="63">
        <f>SUM(K27:K31)</f>
        <v>0</v>
      </c>
      <c r="L33" s="60" t="s">
        <v>77</v>
      </c>
      <c r="M33" s="62">
        <f>SUM(M30:M31)</f>
        <v>0</v>
      </c>
      <c r="N33" s="62">
        <f>SUM(N30:N31)</f>
        <v>0</v>
      </c>
      <c r="O33" s="112" t="s">
        <v>77</v>
      </c>
      <c r="P33" s="64">
        <f>SUM(P27:P31)</f>
        <v>0</v>
      </c>
    </row>
    <row r="34" spans="1:16" ht="33" customHeight="1" thickTop="1" x14ac:dyDescent="0.35">
      <c r="A34" s="150" t="s">
        <v>55</v>
      </c>
      <c r="B34" s="96" t="s">
        <v>56</v>
      </c>
      <c r="C34" s="394"/>
      <c r="D34" s="395"/>
      <c r="E34" s="96" t="s">
        <v>57</v>
      </c>
      <c r="F34" s="378"/>
      <c r="G34" s="378"/>
      <c r="H34" s="379"/>
      <c r="I34" s="51" t="s">
        <v>58</v>
      </c>
      <c r="J34" s="29"/>
      <c r="K34" s="29"/>
      <c r="L34" s="52" t="s">
        <v>59</v>
      </c>
      <c r="M34" s="167"/>
      <c r="N34" s="31"/>
      <c r="O34" s="118"/>
      <c r="P34" s="34"/>
    </row>
    <row r="35" spans="1:16" ht="33" customHeight="1" x14ac:dyDescent="0.35">
      <c r="A35" s="148" t="s">
        <v>60</v>
      </c>
      <c r="B35" s="56" t="s">
        <v>61</v>
      </c>
      <c r="C35" s="376"/>
      <c r="D35" s="391"/>
      <c r="E35" s="392" t="s">
        <v>62</v>
      </c>
      <c r="F35" s="393"/>
      <c r="G35" s="376"/>
      <c r="H35" s="377"/>
      <c r="I35" s="51" t="s">
        <v>63</v>
      </c>
      <c r="J35" s="30"/>
      <c r="K35" s="30"/>
      <c r="L35" s="53" t="s">
        <v>64</v>
      </c>
      <c r="M35" s="31"/>
      <c r="N35" s="31"/>
      <c r="O35" s="104"/>
      <c r="P35" s="34"/>
    </row>
    <row r="36" spans="1:16" ht="33" customHeight="1" x14ac:dyDescent="0.35">
      <c r="A36" s="54" t="s">
        <v>65</v>
      </c>
      <c r="B36" s="400"/>
      <c r="C36" s="401"/>
      <c r="D36" s="55" t="s">
        <v>66</v>
      </c>
      <c r="E36" s="398"/>
      <c r="F36" s="399"/>
      <c r="G36" s="399"/>
      <c r="H36" s="55" t="s">
        <v>67</v>
      </c>
      <c r="I36" s="437"/>
      <c r="J36" s="438"/>
      <c r="K36" s="439"/>
      <c r="L36" s="53" t="s">
        <v>68</v>
      </c>
      <c r="M36" s="31"/>
      <c r="N36" s="30"/>
      <c r="O36" s="104"/>
      <c r="P36" s="34"/>
    </row>
    <row r="37" spans="1:16" ht="33" customHeight="1" x14ac:dyDescent="0.4">
      <c r="A37" s="56" t="s">
        <v>69</v>
      </c>
      <c r="B37" s="400"/>
      <c r="C37" s="434"/>
      <c r="D37" s="57" t="s">
        <v>66</v>
      </c>
      <c r="E37" s="398"/>
      <c r="F37" s="399"/>
      <c r="G37" s="399"/>
      <c r="H37" s="57" t="s">
        <v>67</v>
      </c>
      <c r="I37" s="440"/>
      <c r="J37" s="441"/>
      <c r="K37" s="442"/>
      <c r="L37" s="58" t="s">
        <v>70</v>
      </c>
      <c r="M37" s="163">
        <f>SUM(M34:M36)</f>
        <v>0</v>
      </c>
      <c r="N37" s="164">
        <f>SUM(N34:N36)</f>
        <v>0</v>
      </c>
      <c r="O37" s="104"/>
      <c r="P37" s="33"/>
    </row>
    <row r="38" spans="1:16" ht="17.399999999999999" customHeight="1" x14ac:dyDescent="0.35">
      <c r="A38" s="386" t="s">
        <v>71</v>
      </c>
      <c r="B38" s="387"/>
      <c r="C38" s="388"/>
      <c r="D38" s="403"/>
      <c r="E38" s="368" t="s">
        <v>72</v>
      </c>
      <c r="F38" s="396">
        <v>0.67</v>
      </c>
      <c r="G38" s="368" t="s">
        <v>73</v>
      </c>
      <c r="H38" s="383"/>
      <c r="I38" s="370" t="s">
        <v>74</v>
      </c>
      <c r="J38" s="374">
        <f>ROUND(IF(D38*F38=" ",0,D38*F38),2)</f>
        <v>0</v>
      </c>
      <c r="K38" s="402"/>
      <c r="L38" s="370" t="s">
        <v>75</v>
      </c>
      <c r="M38" s="372"/>
      <c r="N38" s="372"/>
      <c r="O38" s="119"/>
      <c r="P38" s="33"/>
    </row>
    <row r="39" spans="1:16" ht="17.399999999999999" customHeight="1" x14ac:dyDescent="0.35">
      <c r="A39" s="389"/>
      <c r="B39" s="390"/>
      <c r="C39" s="390"/>
      <c r="D39" s="369"/>
      <c r="E39" s="369"/>
      <c r="F39" s="397"/>
      <c r="G39" s="369"/>
      <c r="H39" s="384"/>
      <c r="I39" s="371"/>
      <c r="J39" s="375"/>
      <c r="K39" s="375"/>
      <c r="L39" s="371"/>
      <c r="M39" s="373"/>
      <c r="N39" s="373"/>
      <c r="O39" s="104"/>
      <c r="P39" s="159"/>
    </row>
    <row r="40" spans="1:16" ht="33" customHeight="1" thickBot="1" x14ac:dyDescent="0.45">
      <c r="A40" s="59" t="s">
        <v>76</v>
      </c>
      <c r="B40" s="380"/>
      <c r="C40" s="381"/>
      <c r="D40" s="381"/>
      <c r="E40" s="381"/>
      <c r="F40" s="381"/>
      <c r="G40" s="381"/>
      <c r="H40" s="382"/>
      <c r="I40" s="60" t="s">
        <v>77</v>
      </c>
      <c r="J40" s="61">
        <f>SUM(J34:J39)</f>
        <v>0</v>
      </c>
      <c r="K40" s="63">
        <f>SUM(K34:K38)</f>
        <v>0</v>
      </c>
      <c r="L40" s="60" t="s">
        <v>77</v>
      </c>
      <c r="M40" s="62">
        <f>SUM(M37:M38)</f>
        <v>0</v>
      </c>
      <c r="N40" s="62">
        <f>SUM(N37:N38)</f>
        <v>0</v>
      </c>
      <c r="O40" s="111" t="s">
        <v>77</v>
      </c>
      <c r="P40" s="64">
        <f>SUM(P34:P38)</f>
        <v>0</v>
      </c>
    </row>
    <row r="41" spans="1:16" ht="33" customHeight="1" thickTop="1" x14ac:dyDescent="0.35">
      <c r="A41" s="150" t="s">
        <v>55</v>
      </c>
      <c r="B41" s="96" t="s">
        <v>56</v>
      </c>
      <c r="C41" s="394"/>
      <c r="D41" s="395"/>
      <c r="E41" s="96" t="s">
        <v>57</v>
      </c>
      <c r="F41" s="378"/>
      <c r="G41" s="378"/>
      <c r="H41" s="379"/>
      <c r="I41" s="51" t="s">
        <v>58</v>
      </c>
      <c r="J41" s="29"/>
      <c r="K41" s="29"/>
      <c r="L41" s="52" t="s">
        <v>59</v>
      </c>
      <c r="M41" s="167"/>
      <c r="N41" s="31"/>
      <c r="O41" s="118"/>
      <c r="P41" s="34"/>
    </row>
    <row r="42" spans="1:16" ht="33" customHeight="1" x14ac:dyDescent="0.35">
      <c r="A42" s="148" t="s">
        <v>60</v>
      </c>
      <c r="B42" s="56" t="s">
        <v>61</v>
      </c>
      <c r="C42" s="376"/>
      <c r="D42" s="391"/>
      <c r="E42" s="392" t="s">
        <v>62</v>
      </c>
      <c r="F42" s="393"/>
      <c r="G42" s="376"/>
      <c r="H42" s="377"/>
      <c r="I42" s="51" t="s">
        <v>63</v>
      </c>
      <c r="J42" s="30"/>
      <c r="K42" s="30"/>
      <c r="L42" s="53" t="s">
        <v>64</v>
      </c>
      <c r="M42" s="31"/>
      <c r="N42" s="31"/>
      <c r="O42" s="104"/>
      <c r="P42" s="34"/>
    </row>
    <row r="43" spans="1:16" ht="33" customHeight="1" x14ac:dyDescent="0.35">
      <c r="A43" s="54" t="s">
        <v>65</v>
      </c>
      <c r="B43" s="400"/>
      <c r="C43" s="401"/>
      <c r="D43" s="55" t="s">
        <v>66</v>
      </c>
      <c r="E43" s="398"/>
      <c r="F43" s="399"/>
      <c r="G43" s="399"/>
      <c r="H43" s="55" t="s">
        <v>67</v>
      </c>
      <c r="I43" s="437"/>
      <c r="J43" s="438"/>
      <c r="K43" s="439"/>
      <c r="L43" s="53" t="s">
        <v>68</v>
      </c>
      <c r="M43" s="31"/>
      <c r="N43" s="30"/>
      <c r="O43" s="104"/>
      <c r="P43" s="34"/>
    </row>
    <row r="44" spans="1:16" ht="33" customHeight="1" x14ac:dyDescent="0.4">
      <c r="A44" s="56" t="s">
        <v>69</v>
      </c>
      <c r="B44" s="400"/>
      <c r="C44" s="434"/>
      <c r="D44" s="57" t="s">
        <v>66</v>
      </c>
      <c r="E44" s="398"/>
      <c r="F44" s="399"/>
      <c r="G44" s="399"/>
      <c r="H44" s="57" t="s">
        <v>67</v>
      </c>
      <c r="I44" s="440"/>
      <c r="J44" s="441"/>
      <c r="K44" s="442"/>
      <c r="L44" s="58" t="s">
        <v>70</v>
      </c>
      <c r="M44" s="163">
        <f>SUM(M41:M43)</f>
        <v>0</v>
      </c>
      <c r="N44" s="164">
        <f>SUM(N41:N43)</f>
        <v>0</v>
      </c>
      <c r="O44" s="104"/>
      <c r="P44" s="33"/>
    </row>
    <row r="45" spans="1:16" ht="17.399999999999999" customHeight="1" x14ac:dyDescent="0.35">
      <c r="A45" s="386" t="s">
        <v>71</v>
      </c>
      <c r="B45" s="387"/>
      <c r="C45" s="388"/>
      <c r="D45" s="403"/>
      <c r="E45" s="368" t="s">
        <v>72</v>
      </c>
      <c r="F45" s="396">
        <v>0.67</v>
      </c>
      <c r="G45" s="368" t="s">
        <v>73</v>
      </c>
      <c r="H45" s="383"/>
      <c r="I45" s="370" t="s">
        <v>74</v>
      </c>
      <c r="J45" s="374">
        <f>ROUND(IF(D45*F45=" ",0,D45*F45),2)</f>
        <v>0</v>
      </c>
      <c r="K45" s="402"/>
      <c r="L45" s="370" t="s">
        <v>75</v>
      </c>
      <c r="M45" s="372"/>
      <c r="N45" s="372"/>
      <c r="O45" s="119"/>
      <c r="P45" s="33"/>
    </row>
    <row r="46" spans="1:16" ht="17.399999999999999" customHeight="1" x14ac:dyDescent="0.35">
      <c r="A46" s="389"/>
      <c r="B46" s="390"/>
      <c r="C46" s="390"/>
      <c r="D46" s="369"/>
      <c r="E46" s="369"/>
      <c r="F46" s="397"/>
      <c r="G46" s="369"/>
      <c r="H46" s="384"/>
      <c r="I46" s="371"/>
      <c r="J46" s="375"/>
      <c r="K46" s="375"/>
      <c r="L46" s="371"/>
      <c r="M46" s="373"/>
      <c r="N46" s="373"/>
      <c r="O46" s="104"/>
      <c r="P46" s="159"/>
    </row>
    <row r="47" spans="1:16" ht="33" customHeight="1" thickBot="1" x14ac:dyDescent="0.45">
      <c r="A47" s="59" t="s">
        <v>76</v>
      </c>
      <c r="B47" s="380"/>
      <c r="C47" s="381"/>
      <c r="D47" s="381"/>
      <c r="E47" s="381"/>
      <c r="F47" s="381"/>
      <c r="G47" s="381"/>
      <c r="H47" s="382"/>
      <c r="I47" s="60" t="s">
        <v>77</v>
      </c>
      <c r="J47" s="61">
        <f>SUM(J41:J46)</f>
        <v>0</v>
      </c>
      <c r="K47" s="63">
        <f>SUM(K41:K45)</f>
        <v>0</v>
      </c>
      <c r="L47" s="60" t="s">
        <v>77</v>
      </c>
      <c r="M47" s="62">
        <f>SUM(M44:M45)</f>
        <v>0</v>
      </c>
      <c r="N47" s="62">
        <f>SUM(N44:N45)</f>
        <v>0</v>
      </c>
      <c r="O47" s="114" t="s">
        <v>77</v>
      </c>
      <c r="P47" s="64">
        <f>SUM(P41:P45)</f>
        <v>0</v>
      </c>
    </row>
    <row r="48" spans="1:16" ht="36" customHeight="1" thickTop="1" x14ac:dyDescent="0.4">
      <c r="A48" s="68"/>
      <c r="B48" s="69"/>
      <c r="C48" s="69"/>
      <c r="D48" s="69"/>
      <c r="E48" s="69"/>
      <c r="F48" s="69"/>
      <c r="G48" s="69"/>
      <c r="H48" s="69"/>
      <c r="I48" s="70" t="s">
        <v>58</v>
      </c>
      <c r="J48" s="156">
        <f>SUM(J8+J13+J20+J27+J34+J41)</f>
        <v>0</v>
      </c>
      <c r="K48" s="71">
        <f>SUM(K8+K13+K20+K27+K34+K41)</f>
        <v>0</v>
      </c>
      <c r="L48" s="72" t="s">
        <v>78</v>
      </c>
      <c r="M48" s="73">
        <f>SUM(M9,M16,M23,M30,M37,M44)</f>
        <v>0</v>
      </c>
      <c r="N48" s="73">
        <f>SUM(N9,N16,N23,N30,N37,N44)</f>
        <v>0</v>
      </c>
      <c r="O48" s="97" t="s">
        <v>79</v>
      </c>
      <c r="P48" s="74">
        <f>SUM(P10, P19,P26,P33,P40,P47)</f>
        <v>0</v>
      </c>
    </row>
    <row r="49" spans="1:16" ht="33" customHeight="1" x14ac:dyDescent="0.4">
      <c r="B49" s="75"/>
      <c r="C49" s="75"/>
      <c r="D49" s="75"/>
      <c r="E49" s="75"/>
      <c r="F49" s="76"/>
      <c r="G49" s="435" t="s">
        <v>80</v>
      </c>
      <c r="H49" s="436"/>
      <c r="I49" s="77" t="s">
        <v>63</v>
      </c>
      <c r="J49" s="157">
        <f>SUM(J9+J14+J21+J28+J35+J42)</f>
        <v>0</v>
      </c>
      <c r="K49" s="78">
        <f>SUM(K9+K14+K21+K28+K35+K42)</f>
        <v>0</v>
      </c>
      <c r="L49" s="79" t="s">
        <v>81</v>
      </c>
      <c r="M49" s="80">
        <f>SUM(M10+M17+M24+M31+M38+M45)</f>
        <v>0</v>
      </c>
      <c r="N49" s="80">
        <f>SUM(N10+N17+N24+N31+N38+N45)</f>
        <v>0</v>
      </c>
      <c r="O49" s="81"/>
      <c r="P49" s="82"/>
    </row>
    <row r="50" spans="1:16" ht="33" customHeight="1" x14ac:dyDescent="0.4">
      <c r="G50" s="436"/>
      <c r="H50" s="436"/>
      <c r="I50" s="83" t="s">
        <v>74</v>
      </c>
      <c r="J50" s="157">
        <f>SUM(J10,J17,J18,J24,J25,J31,J32,J38,J39,J45,J46)</f>
        <v>0</v>
      </c>
      <c r="K50" s="149"/>
      <c r="L50" s="85"/>
      <c r="M50" s="85"/>
      <c r="N50" s="86"/>
      <c r="O50" s="98"/>
      <c r="P50" s="87"/>
    </row>
    <row r="51" spans="1:16" ht="18" customHeight="1" x14ac:dyDescent="0.35">
      <c r="A51" s="106" t="s">
        <v>82</v>
      </c>
      <c r="B51"/>
      <c r="C51" s="18"/>
      <c r="D51" s="18"/>
      <c r="E51" s="18"/>
      <c r="I51" s="3"/>
      <c r="K51" s="88"/>
      <c r="L51" s="89"/>
      <c r="M51" s="89"/>
      <c r="N51" s="89"/>
      <c r="O51" s="90"/>
    </row>
    <row r="52" spans="1:16" ht="18" customHeight="1" x14ac:dyDescent="0.35">
      <c r="A52" s="107">
        <v>-1</v>
      </c>
      <c r="B52" s="451" t="s">
        <v>83</v>
      </c>
      <c r="C52" s="450"/>
      <c r="D52" s="165"/>
      <c r="E52" s="107">
        <v>-2</v>
      </c>
      <c r="F52" s="456" t="s">
        <v>84</v>
      </c>
      <c r="G52" s="457"/>
      <c r="H52" s="457"/>
      <c r="I52" s="108">
        <v>-3</v>
      </c>
      <c r="J52" s="453" t="s">
        <v>168</v>
      </c>
      <c r="K52" s="454"/>
      <c r="L52" s="454"/>
    </row>
    <row r="53" spans="1:16" ht="18" customHeight="1" x14ac:dyDescent="0.35">
      <c r="B53" s="455" t="s">
        <v>86</v>
      </c>
      <c r="C53" s="450"/>
      <c r="D53"/>
      <c r="E53" s="165"/>
      <c r="F53" s="451" t="s">
        <v>87</v>
      </c>
      <c r="G53" s="450"/>
      <c r="H53" s="91"/>
      <c r="I53" s="189"/>
      <c r="J53" s="454"/>
      <c r="K53" s="454"/>
      <c r="L53" s="454"/>
      <c r="O53" s="3"/>
    </row>
    <row r="54" spans="1:16" ht="18" customHeight="1" x14ac:dyDescent="0.35">
      <c r="B54" s="191" t="s">
        <v>88</v>
      </c>
      <c r="C54" s="165"/>
      <c r="D54" s="165"/>
      <c r="E54" s="165"/>
      <c r="F54" s="449" t="s">
        <v>89</v>
      </c>
      <c r="G54" s="450"/>
      <c r="H54" s="91"/>
      <c r="I54" s="91"/>
      <c r="J54" s="454"/>
      <c r="K54" s="454"/>
      <c r="L54" s="454"/>
      <c r="O54" s="3"/>
    </row>
    <row r="55" spans="1:16" ht="18" customHeight="1" x14ac:dyDescent="0.35">
      <c r="A55" s="19"/>
      <c r="B55" s="455" t="s">
        <v>90</v>
      </c>
      <c r="C55" s="450"/>
      <c r="D55"/>
      <c r="E55" s="165"/>
      <c r="F55" s="451" t="s">
        <v>91</v>
      </c>
      <c r="G55" s="450"/>
      <c r="H55" s="91"/>
      <c r="I55" s="91"/>
      <c r="J55" s="454"/>
      <c r="K55" s="454"/>
      <c r="L55" s="454"/>
      <c r="M55" s="5"/>
      <c r="N55" s="5"/>
      <c r="O55" s="7"/>
      <c r="P55" s="92"/>
    </row>
    <row r="56" spans="1:16" ht="18" customHeight="1" x14ac:dyDescent="0.35">
      <c r="B56" s="170"/>
      <c r="C56" s="170"/>
      <c r="D56" s="170"/>
      <c r="E56" s="170"/>
      <c r="F56" s="449" t="s">
        <v>92</v>
      </c>
      <c r="G56" s="450"/>
      <c r="H56" s="91"/>
      <c r="I56" s="94"/>
      <c r="J56" s="454"/>
      <c r="K56" s="454"/>
      <c r="L56" s="454"/>
      <c r="M56" s="5"/>
      <c r="N56" s="5"/>
      <c r="O56" s="7"/>
    </row>
    <row r="57" spans="1:16" ht="12" customHeight="1" x14ac:dyDescent="0.25">
      <c r="A57" s="19"/>
      <c r="B57" s="5"/>
      <c r="C57" s="5"/>
      <c r="D57" s="5"/>
      <c r="E57" s="5"/>
      <c r="F57" s="5"/>
      <c r="G57" s="5"/>
      <c r="H57" s="5"/>
      <c r="I57" s="7"/>
      <c r="J57" s="5"/>
      <c r="K57" s="5"/>
      <c r="L57" s="5"/>
      <c r="M57" s="5"/>
      <c r="N57" s="5"/>
      <c r="O57" s="7"/>
      <c r="P57" s="92"/>
    </row>
    <row r="58" spans="1:16" ht="21" x14ac:dyDescent="0.4">
      <c r="A58" s="105" t="s">
        <v>93</v>
      </c>
      <c r="B58" s="174" t="s">
        <v>94</v>
      </c>
      <c r="C58" s="165"/>
      <c r="D58" s="165"/>
      <c r="E58" s="165"/>
      <c r="F58" s="165"/>
      <c r="G58" s="165"/>
      <c r="H58" s="165"/>
      <c r="I58" s="165"/>
      <c r="J58" s="165"/>
      <c r="K58" s="165"/>
      <c r="L58"/>
      <c r="M58"/>
      <c r="N58"/>
      <c r="O58" s="3"/>
      <c r="P58" s="92"/>
    </row>
    <row r="59" spans="1:16" ht="21" x14ac:dyDescent="0.4">
      <c r="A59" s="5"/>
      <c r="B59" s="452" t="s">
        <v>95</v>
      </c>
      <c r="C59" s="452"/>
      <c r="D59" s="452"/>
      <c r="E59" s="452"/>
      <c r="F59" s="452"/>
      <c r="I59" s="3"/>
      <c r="L59" s="5"/>
      <c r="M59" s="5"/>
      <c r="N59" s="5"/>
      <c r="O59" s="7"/>
      <c r="P59" s="5"/>
    </row>
    <row r="60" spans="1:16" ht="20.399999999999999" x14ac:dyDescent="0.35">
      <c r="A60" s="5"/>
      <c r="B60" s="5"/>
      <c r="C60" s="447" t="s">
        <v>51</v>
      </c>
      <c r="D60" s="447"/>
      <c r="E60" s="447"/>
      <c r="F60" s="91"/>
      <c r="G60" s="175"/>
      <c r="H60" s="175">
        <v>135.6</v>
      </c>
      <c r="I60" s="3"/>
      <c r="L60" s="5"/>
      <c r="N60" s="95"/>
      <c r="O60" s="7"/>
      <c r="P60" s="5"/>
    </row>
    <row r="61" spans="1:16" ht="20.399999999999999" x14ac:dyDescent="0.35">
      <c r="B61" s="5"/>
      <c r="C61" s="447" t="s">
        <v>96</v>
      </c>
      <c r="D61" s="447"/>
      <c r="E61" s="447"/>
      <c r="F61" s="447"/>
      <c r="G61" s="175"/>
      <c r="H61" s="175">
        <v>154.9</v>
      </c>
      <c r="I61" s="3"/>
      <c r="N61" s="95"/>
      <c r="O61" s="5"/>
    </row>
    <row r="62" spans="1:16" ht="12" customHeight="1" x14ac:dyDescent="0.25">
      <c r="A62" s="5" t="s">
        <v>37</v>
      </c>
      <c r="B62" s="5"/>
      <c r="C62" s="5"/>
      <c r="D62" s="5"/>
      <c r="E62" s="5"/>
      <c r="F62" s="5"/>
      <c r="G62" s="5"/>
      <c r="H62" s="5"/>
      <c r="I62" s="7"/>
      <c r="J62" s="5"/>
      <c r="K62" s="5"/>
      <c r="L62" s="5"/>
      <c r="M62" s="5"/>
      <c r="N62" s="5"/>
      <c r="O62" s="7"/>
      <c r="P62" s="142" t="s">
        <v>104</v>
      </c>
    </row>
  </sheetData>
  <mergeCells count="142">
    <mergeCell ref="C60:E60"/>
    <mergeCell ref="C61:F61"/>
    <mergeCell ref="F27:H27"/>
    <mergeCell ref="C28:D28"/>
    <mergeCell ref="B37:C37"/>
    <mergeCell ref="E37:G37"/>
    <mergeCell ref="E44:G44"/>
    <mergeCell ref="B47:H47"/>
    <mergeCell ref="G49:H50"/>
    <mergeCell ref="F52:H52"/>
    <mergeCell ref="B59:F59"/>
    <mergeCell ref="A31:C32"/>
    <mergeCell ref="E31:E32"/>
    <mergeCell ref="G31:H32"/>
    <mergeCell ref="B53:C53"/>
    <mergeCell ref="B55:C55"/>
    <mergeCell ref="A45:C46"/>
    <mergeCell ref="E45:E46"/>
    <mergeCell ref="G45:H46"/>
    <mergeCell ref="C42:D42"/>
    <mergeCell ref="E42:F42"/>
    <mergeCell ref="E30:G30"/>
    <mergeCell ref="D45:D46"/>
    <mergeCell ref="C41:D41"/>
    <mergeCell ref="J52:L56"/>
    <mergeCell ref="F53:G53"/>
    <mergeCell ref="F54:G54"/>
    <mergeCell ref="F55:G55"/>
    <mergeCell ref="F56:G56"/>
    <mergeCell ref="I38:I39"/>
    <mergeCell ref="I45:I46"/>
    <mergeCell ref="I29:K30"/>
    <mergeCell ref="L31:L32"/>
    <mergeCell ref="F45:F46"/>
    <mergeCell ref="F41:H41"/>
    <mergeCell ref="G42:H42"/>
    <mergeCell ref="J45:J46"/>
    <mergeCell ref="L38:L39"/>
    <mergeCell ref="A38:C39"/>
    <mergeCell ref="E38:E39"/>
    <mergeCell ref="G38:H39"/>
    <mergeCell ref="D38:D39"/>
    <mergeCell ref="F38:F39"/>
    <mergeCell ref="F34:H34"/>
    <mergeCell ref="C35:D35"/>
    <mergeCell ref="B36:C36"/>
    <mergeCell ref="I36:K37"/>
    <mergeCell ref="E36:G36"/>
    <mergeCell ref="G35:H35"/>
    <mergeCell ref="K38:K39"/>
    <mergeCell ref="E22:G22"/>
    <mergeCell ref="I22:K23"/>
    <mergeCell ref="B23:C23"/>
    <mergeCell ref="G24:H25"/>
    <mergeCell ref="I24:I25"/>
    <mergeCell ref="I31:I32"/>
    <mergeCell ref="A24:C25"/>
    <mergeCell ref="E24:E25"/>
    <mergeCell ref="B30:C30"/>
    <mergeCell ref="F3:L3"/>
    <mergeCell ref="C4:H4"/>
    <mergeCell ref="M4:N4"/>
    <mergeCell ref="C5:H5"/>
    <mergeCell ref="K31:K32"/>
    <mergeCell ref="D17:D18"/>
    <mergeCell ref="F17:F18"/>
    <mergeCell ref="D24:D25"/>
    <mergeCell ref="F24:F25"/>
    <mergeCell ref="D31:D32"/>
    <mergeCell ref="A17:C18"/>
    <mergeCell ref="E17:E18"/>
    <mergeCell ref="E23:G23"/>
    <mergeCell ref="N17:N18"/>
    <mergeCell ref="K24:K25"/>
    <mergeCell ref="L24:L25"/>
    <mergeCell ref="M24:M25"/>
    <mergeCell ref="N24:N25"/>
    <mergeCell ref="M31:M32"/>
    <mergeCell ref="N31:N32"/>
    <mergeCell ref="J31:J32"/>
    <mergeCell ref="I17:I18"/>
    <mergeCell ref="C21:D21"/>
    <mergeCell ref="B26:H26"/>
    <mergeCell ref="B52:C52"/>
    <mergeCell ref="B43:C43"/>
    <mergeCell ref="E43:G43"/>
    <mergeCell ref="B44:C44"/>
    <mergeCell ref="E35:F35"/>
    <mergeCell ref="D1:M1"/>
    <mergeCell ref="F2:L2"/>
    <mergeCell ref="A6:B6"/>
    <mergeCell ref="C6:H6"/>
    <mergeCell ref="I6:K6"/>
    <mergeCell ref="C34:D34"/>
    <mergeCell ref="I11:K11"/>
    <mergeCell ref="L11:N11"/>
    <mergeCell ref="A4:B4"/>
    <mergeCell ref="L6:N6"/>
    <mergeCell ref="B11:H12"/>
    <mergeCell ref="F31:F32"/>
    <mergeCell ref="J17:J18"/>
    <mergeCell ref="J24:J25"/>
    <mergeCell ref="I15:K16"/>
    <mergeCell ref="B22:C22"/>
    <mergeCell ref="E28:F28"/>
    <mergeCell ref="G28:H28"/>
    <mergeCell ref="B19:H19"/>
    <mergeCell ref="B7:D7"/>
    <mergeCell ref="E7:H7"/>
    <mergeCell ref="C8:H10"/>
    <mergeCell ref="B40:H40"/>
    <mergeCell ref="O11:P11"/>
    <mergeCell ref="B15:C15"/>
    <mergeCell ref="E15:G15"/>
    <mergeCell ref="C13:D13"/>
    <mergeCell ref="F13:H13"/>
    <mergeCell ref="C14:D14"/>
    <mergeCell ref="E14:F14"/>
    <mergeCell ref="G14:H14"/>
    <mergeCell ref="C20:D20"/>
    <mergeCell ref="F20:H20"/>
    <mergeCell ref="E21:F21"/>
    <mergeCell ref="G21:H21"/>
    <mergeCell ref="B16:C16"/>
    <mergeCell ref="E16:G16"/>
    <mergeCell ref="G17:H18"/>
    <mergeCell ref="J38:J39"/>
    <mergeCell ref="B33:H33"/>
    <mergeCell ref="B29:C29"/>
    <mergeCell ref="E29:G29"/>
    <mergeCell ref="C27:D27"/>
    <mergeCell ref="M38:M39"/>
    <mergeCell ref="N38:N39"/>
    <mergeCell ref="I43:K44"/>
    <mergeCell ref="K45:K46"/>
    <mergeCell ref="L45:L46"/>
    <mergeCell ref="M45:M46"/>
    <mergeCell ref="N45:N46"/>
    <mergeCell ref="O6:P6"/>
    <mergeCell ref="K17:K18"/>
    <mergeCell ref="L17:L18"/>
    <mergeCell ref="M17:M18"/>
  </mergeCells>
  <conditionalFormatting sqref="H36">
    <cfRule type="expression" priority="219" stopIfTrue="1">
      <formula>""" ""=0"</formula>
    </cfRule>
  </conditionalFormatting>
  <conditionalFormatting sqref="H65 H74">
    <cfRule type="expression" priority="268" stopIfTrue="1">
      <formula>""" ""=0"</formula>
    </cfRule>
  </conditionalFormatting>
  <conditionalFormatting sqref="H50:I50 H56:I56 H59:I59">
    <cfRule type="expression" priority="196" stopIfTrue="1">
      <formula>""" ""=0"</formula>
    </cfRule>
  </conditionalFormatting>
  <conditionalFormatting sqref="H68:I68">
    <cfRule type="expression" priority="215" stopIfTrue="1">
      <formula>""" ""=0"</formula>
    </cfRule>
  </conditionalFormatting>
  <conditionalFormatting sqref="I52:K52">
    <cfRule type="expression" priority="264" stopIfTrue="1">
      <formula>""" ""=0"</formula>
    </cfRule>
  </conditionalFormatting>
  <conditionalFormatting sqref="J17">
    <cfRule type="expression" priority="25" stopIfTrue="1">
      <formula>""" ""=0"</formula>
    </cfRule>
  </conditionalFormatting>
  <conditionalFormatting sqref="J24">
    <cfRule type="expression" priority="24" stopIfTrue="1">
      <formula>""" ""=0"</formula>
    </cfRule>
  </conditionalFormatting>
  <conditionalFormatting sqref="J31">
    <cfRule type="expression" priority="23" stopIfTrue="1">
      <formula>""" ""=0"</formula>
    </cfRule>
  </conditionalFormatting>
  <conditionalFormatting sqref="J38">
    <cfRule type="expression" priority="22" stopIfTrue="1">
      <formula>""" ""=0"</formula>
    </cfRule>
  </conditionalFormatting>
  <conditionalFormatting sqref="J45">
    <cfRule type="expression" priority="21" stopIfTrue="1">
      <formula>""" ""=0"</formula>
    </cfRule>
  </conditionalFormatting>
  <conditionalFormatting sqref="K58">
    <cfRule type="cellIs" dxfId="23" priority="324" stopIfTrue="1" operator="greaterThan">
      <formula>28</formula>
    </cfRule>
  </conditionalFormatting>
  <conditionalFormatting sqref="K66">
    <cfRule type="cellIs" dxfId="22" priority="267" stopIfTrue="1" operator="greaterThan">
      <formula>28</formula>
    </cfRule>
  </conditionalFormatting>
  <conditionalFormatting sqref="K70">
    <cfRule type="cellIs" dxfId="21" priority="271" stopIfTrue="1" operator="greaterThan">
      <formula>28</formula>
    </cfRule>
  </conditionalFormatting>
  <conditionalFormatting sqref="K64:L64">
    <cfRule type="cellIs" dxfId="20" priority="214" stopIfTrue="1" operator="greaterThan">
      <formula>28</formula>
    </cfRule>
  </conditionalFormatting>
  <conditionalFormatting sqref="K67:L67">
    <cfRule type="cellIs" dxfId="19" priority="265" stopIfTrue="1" operator="greaterThan">
      <formula>28</formula>
    </cfRule>
  </conditionalFormatting>
  <conditionalFormatting sqref="K51:M51 M52:M54 M56 L56:M57 K59:M59">
    <cfRule type="cellIs" dxfId="18" priority="193" stopIfTrue="1" operator="greaterThan">
      <formula>28</formula>
    </cfRule>
  </conditionalFormatting>
  <conditionalFormatting sqref="L17">
    <cfRule type="expression" priority="47" stopIfTrue="1">
      <formula>""" ""=0"</formula>
    </cfRule>
  </conditionalFormatting>
  <conditionalFormatting sqref="L24">
    <cfRule type="expression" priority="44" stopIfTrue="1">
      <formula>""" ""=0"</formula>
    </cfRule>
  </conditionalFormatting>
  <conditionalFormatting sqref="L31">
    <cfRule type="expression" priority="41" stopIfTrue="1">
      <formula>""" ""=0"</formula>
    </cfRule>
  </conditionalFormatting>
  <conditionalFormatting sqref="L38">
    <cfRule type="expression" priority="38" stopIfTrue="1">
      <formula>""" ""=0"</formula>
    </cfRule>
  </conditionalFormatting>
  <conditionalFormatting sqref="L45">
    <cfRule type="expression" priority="35" stopIfTrue="1">
      <formula>""" ""=0"</formula>
    </cfRule>
  </conditionalFormatting>
  <conditionalFormatting sqref="L51:L53 L58 K69:L69 K71:L71">
    <cfRule type="cellIs" dxfId="17" priority="269" stopIfTrue="1" operator="greaterThan">
      <formula>28</formula>
    </cfRule>
  </conditionalFormatting>
  <conditionalFormatting sqref="L52 L58 L66">
    <cfRule type="cellIs" dxfId="16" priority="266" stopIfTrue="1" operator="greaterThan">
      <formula>30</formula>
    </cfRule>
  </conditionalFormatting>
  <conditionalFormatting sqref="L52">
    <cfRule type="cellIs" dxfId="15" priority="318" stopIfTrue="1" operator="greaterThan">
      <formula>30</formula>
    </cfRule>
  </conditionalFormatting>
  <conditionalFormatting sqref="L52:L53">
    <cfRule type="cellIs" dxfId="14" priority="226" stopIfTrue="1" operator="greaterThan">
      <formula>28</formula>
    </cfRule>
  </conditionalFormatting>
  <conditionalFormatting sqref="L58">
    <cfRule type="cellIs" dxfId="13" priority="323" stopIfTrue="1" operator="greaterThan">
      <formula>30</formula>
    </cfRule>
  </conditionalFormatting>
  <conditionalFormatting sqref="L60">
    <cfRule type="cellIs" dxfId="12" priority="32" stopIfTrue="1" operator="greaterThan">
      <formula>28</formula>
    </cfRule>
  </conditionalFormatting>
  <conditionalFormatting sqref="L64">
    <cfRule type="cellIs" dxfId="11" priority="217" stopIfTrue="1" operator="greaterThan">
      <formula>30</formula>
    </cfRule>
  </conditionalFormatting>
  <conditionalFormatting sqref="L70">
    <cfRule type="cellIs" dxfId="10" priority="270" stopIfTrue="1" operator="greaterThan">
      <formula>30</formula>
    </cfRule>
  </conditionalFormatting>
  <conditionalFormatting sqref="L52:M52 M64">
    <cfRule type="cellIs" dxfId="9" priority="213" stopIfTrue="1" operator="greaterThan">
      <formula>30</formula>
    </cfRule>
  </conditionalFormatting>
  <conditionalFormatting sqref="L52:M54 K57:M57 K63:M63 K65:M65">
    <cfRule type="cellIs" dxfId="8" priority="212" stopIfTrue="1" operator="greaterThan">
      <formula>28</formula>
    </cfRule>
  </conditionalFormatting>
  <conditionalFormatting sqref="L61:M61">
    <cfRule type="cellIs" dxfId="7" priority="30" stopIfTrue="1" operator="greaterThan">
      <formula>28</formula>
    </cfRule>
  </conditionalFormatting>
  <conditionalFormatting sqref="M52 L55:M55">
    <cfRule type="cellIs" dxfId="6" priority="194" stopIfTrue="1" operator="greaterThan">
      <formula>30</formula>
    </cfRule>
  </conditionalFormatting>
  <conditionalFormatting sqref="M60">
    <cfRule type="cellIs" dxfId="5" priority="31" stopIfTrue="1" operator="greaterThan">
      <formula>30</formula>
    </cfRule>
  </conditionalFormatting>
  <conditionalFormatting sqref="M13:N13">
    <cfRule type="cellIs" dxfId="4" priority="5" stopIfTrue="1" operator="greaterThan">
      <formula>28</formula>
    </cfRule>
  </conditionalFormatting>
  <conditionalFormatting sqref="M20:N20">
    <cfRule type="cellIs" dxfId="3" priority="4" stopIfTrue="1" operator="greaterThan">
      <formula>28</formula>
    </cfRule>
  </conditionalFormatting>
  <conditionalFormatting sqref="M27:N27">
    <cfRule type="cellIs" dxfId="2" priority="3" stopIfTrue="1" operator="greaterThan">
      <formula>28</formula>
    </cfRule>
  </conditionalFormatting>
  <conditionalFormatting sqref="M34:N34">
    <cfRule type="cellIs" dxfId="1" priority="2" stopIfTrue="1" operator="greaterThan">
      <formula>28</formula>
    </cfRule>
  </conditionalFormatting>
  <conditionalFormatting sqref="M41:N41">
    <cfRule type="cellIs" dxfId="0" priority="1" stopIfTrue="1" operator="greaterThan">
      <formula>28</formula>
    </cfRule>
  </conditionalFormatting>
  <dataValidations count="6">
    <dataValidation allowBlank="1" showInputMessage="1" showErrorMessage="1" prompt="Time must be entered in the following format:   h:mm" sqref="B36:B37 E36:G37 B29:B30 B22:B23 B15:B16 E22:G23 E15:G16 E29:G30 B43:B44 E43:G44" xr:uid="{00000000-0002-0000-0600-000000000000}"/>
    <dataValidation type="list" allowBlank="1" showInputMessage="1" showErrorMessage="1" sqref="M15 M22 M29 M36 M43" xr:uid="{00000000-0002-0000-0600-000001000000}">
      <formula1>"23.1"</formula1>
    </dataValidation>
    <dataValidation type="list" allowBlank="1" showInputMessage="1" showErrorMessage="1" sqref="N15 N22 N29 N36 N43" xr:uid="{00000000-0002-0000-0600-000002000000}">
      <formula1>"26.3"</formula1>
    </dataValidation>
    <dataValidation type="list" allowBlank="1" showInputMessage="1" showErrorMessage="1" sqref="M13:N13 M20:N20 M27:N27 M34:N34 M41:N41" xr:uid="{00000000-0002-0000-0600-000003000000}">
      <formula1>"10.1"</formula1>
    </dataValidation>
    <dataValidation type="list" allowBlank="1" showInputMessage="1" showErrorMessage="1" sqref="M14:N14 M21:N21 M28:N28 M35:N35 M42:N42" xr:uid="{00000000-0002-0000-0600-000004000000}">
      <formula1>"13.3"</formula1>
    </dataValidation>
    <dataValidation type="list" allowBlank="1" showInputMessage="1" showErrorMessage="1" sqref="F17:F18 F24:F25 F31:F32 F38:F39 F45:F46" xr:uid="{750F72A9-8D8D-4C17-802C-8F61EBF256D7}">
      <formula1>"0.33, .67, .25"</formula1>
    </dataValidation>
  </dataValidations>
  <printOptions horizontalCentered="1" verticalCentered="1"/>
  <pageMargins left="0" right="0" top="0" bottom="0" header="0" footer="0"/>
  <pageSetup scale="48" orientation="portrait" r:id="rId1"/>
  <headerFooter alignWithMargins="0"/>
  <rowBreaks count="1" manualBreakCount="1">
    <brk id="62"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5"/>
  <sheetViews>
    <sheetView workbookViewId="0">
      <selection activeCell="A11" sqref="A11"/>
    </sheetView>
  </sheetViews>
  <sheetFormatPr defaultRowHeight="13.2" x14ac:dyDescent="0.25"/>
  <sheetData>
    <row r="1" spans="1:1" s="162" customFormat="1" ht="18" customHeight="1" x14ac:dyDescent="0.25">
      <c r="A1" s="161" t="s">
        <v>105</v>
      </c>
    </row>
    <row r="2" spans="1:1" s="162" customFormat="1" ht="18" customHeight="1" x14ac:dyDescent="0.25">
      <c r="A2" s="161" t="s">
        <v>106</v>
      </c>
    </row>
    <row r="3" spans="1:1" s="162" customFormat="1" ht="18" customHeight="1" x14ac:dyDescent="0.25">
      <c r="A3" s="161" t="s">
        <v>107</v>
      </c>
    </row>
    <row r="4" spans="1:1" s="162" customFormat="1" ht="18" customHeight="1" x14ac:dyDescent="0.25">
      <c r="A4" s="161" t="s">
        <v>108</v>
      </c>
    </row>
    <row r="5" spans="1:1" s="162" customFormat="1" ht="18" customHeight="1" x14ac:dyDescent="0.25">
      <c r="A5" s="161" t="s">
        <v>109</v>
      </c>
    </row>
    <row r="6" spans="1:1" s="162" customFormat="1" ht="18" customHeight="1" x14ac:dyDescent="0.25">
      <c r="A6" s="161" t="s">
        <v>110</v>
      </c>
    </row>
    <row r="7" spans="1:1" s="162" customFormat="1" ht="18" customHeight="1" x14ac:dyDescent="0.25">
      <c r="A7" s="161" t="s">
        <v>111</v>
      </c>
    </row>
    <row r="8" spans="1:1" s="162" customFormat="1" ht="18" customHeight="1" x14ac:dyDescent="0.25">
      <c r="A8" s="161" t="s">
        <v>112</v>
      </c>
    </row>
    <row r="9" spans="1:1" s="162" customFormat="1" ht="18" customHeight="1" x14ac:dyDescent="0.25">
      <c r="A9" s="161" t="s">
        <v>113</v>
      </c>
    </row>
    <row r="10" spans="1:1" s="162" customFormat="1" ht="18" customHeight="1" x14ac:dyDescent="0.25">
      <c r="A10" s="161" t="s">
        <v>114</v>
      </c>
    </row>
    <row r="11" spans="1:1" s="162" customFormat="1" ht="18" customHeight="1" x14ac:dyDescent="0.25">
      <c r="A11" s="161" t="s">
        <v>115</v>
      </c>
    </row>
    <row r="12" spans="1:1" s="162" customFormat="1" ht="18" customHeight="1" x14ac:dyDescent="0.25">
      <c r="A12" s="161" t="s">
        <v>116</v>
      </c>
    </row>
    <row r="13" spans="1:1" s="162" customFormat="1" ht="18" customHeight="1" x14ac:dyDescent="0.25">
      <c r="A13" s="161" t="s">
        <v>117</v>
      </c>
    </row>
    <row r="14" spans="1:1" s="162" customFormat="1" ht="18" customHeight="1" x14ac:dyDescent="0.25">
      <c r="A14" s="161" t="s">
        <v>118</v>
      </c>
    </row>
    <row r="15" spans="1:1" s="162" customFormat="1" ht="18" customHeight="1" x14ac:dyDescent="0.25">
      <c r="A15" s="161" t="s">
        <v>119</v>
      </c>
    </row>
  </sheetData>
  <sheetProtection password="CD18"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9cd8f692-3f29-46fe-818d-d6a23b5fcb1c">
      <Terms xmlns="http://schemas.microsoft.com/office/infopath/2007/PartnerControls"/>
    </lcf76f155ced4ddcb4097134ff3c332f>
    <TaxCatchAll xmlns="97c26e27-a340-4306-98a7-c36055956ab5"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F7E922387CB44CBC061F0854BE4B93" ma:contentTypeVersion="18" ma:contentTypeDescription="Create a new document." ma:contentTypeScope="" ma:versionID="884d9c0f0b11d605916462663d9e8575">
  <xsd:schema xmlns:xsd="http://www.w3.org/2001/XMLSchema" xmlns:xs="http://www.w3.org/2001/XMLSchema" xmlns:p="http://schemas.microsoft.com/office/2006/metadata/properties" xmlns:ns1="http://schemas.microsoft.com/sharepoint/v3" xmlns:ns2="9cd8f692-3f29-46fe-818d-d6a23b5fcb1c" xmlns:ns3="97c26e27-a340-4306-98a7-c36055956ab5" targetNamespace="http://schemas.microsoft.com/office/2006/metadata/properties" ma:root="true" ma:fieldsID="261200f3babe16a3a657135b344bd557" ns1:_="" ns2:_="" ns3:_="">
    <xsd:import namespace="http://schemas.microsoft.com/sharepoint/v3"/>
    <xsd:import namespace="9cd8f692-3f29-46fe-818d-d6a23b5fcb1c"/>
    <xsd:import namespace="97c26e27-a340-4306-98a7-c36055956ab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d8f692-3f29-46fe-818d-d6a23b5fcb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c26e27-a340-4306-98a7-c36055956ab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f73c194-363f-458d-8de6-5136007af2fc}" ma:internalName="TaxCatchAll" ma:showField="CatchAllData" ma:web="97c26e27-a340-4306-98a7-c36055956a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FC8F0-64DA-4E1E-BA9A-29C677375AC4}">
  <ds:schemaRefs>
    <ds:schemaRef ds:uri="http://schemas.microsoft.com/office/2006/metadata/properties"/>
    <ds:schemaRef ds:uri="http://schemas.microsoft.com/office/infopath/2007/PartnerControls"/>
    <ds:schemaRef ds:uri="http://schemas.microsoft.com/sharepoint/v3"/>
    <ds:schemaRef ds:uri="9cd8f692-3f29-46fe-818d-d6a23b5fcb1c"/>
    <ds:schemaRef ds:uri="97c26e27-a340-4306-98a7-c36055956ab5"/>
  </ds:schemaRefs>
</ds:datastoreItem>
</file>

<file path=customXml/itemProps2.xml><?xml version="1.0" encoding="utf-8"?>
<ds:datastoreItem xmlns:ds="http://schemas.openxmlformats.org/officeDocument/2006/customXml" ds:itemID="{C0C9CFE5-0B0E-4A0F-9664-69BE961CA9CB}">
  <ds:schemaRefs>
    <ds:schemaRef ds:uri="http://schemas.microsoft.com/sharepoint/v3/contenttype/forms"/>
  </ds:schemaRefs>
</ds:datastoreItem>
</file>

<file path=customXml/itemProps3.xml><?xml version="1.0" encoding="utf-8"?>
<ds:datastoreItem xmlns:ds="http://schemas.openxmlformats.org/officeDocument/2006/customXml" ds:itemID="{772085E4-4987-4FCA-A38C-029044F76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cd8f692-3f29-46fe-818d-d6a23b5fcb1c"/>
    <ds:schemaRef ds:uri="97c26e27-a340-4306-98a7-c36055956a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Natural Accounts</vt:lpstr>
      <vt:lpstr>Daily Travel Summary</vt:lpstr>
      <vt:lpstr>PCARD</vt:lpstr>
      <vt:lpstr>Page 1 - Daily Travel Detail</vt:lpstr>
      <vt:lpstr>Page 2 - Daily Travel Detail</vt:lpstr>
      <vt:lpstr>Page 3 - Daily Travel Detail</vt:lpstr>
      <vt:lpstr>Page 4 - Daily Travel Detail</vt:lpstr>
      <vt:lpstr>Page 5 - Daily Travel Detail</vt:lpstr>
      <vt:lpstr>Divisions</vt:lpstr>
      <vt:lpstr>Divisions</vt:lpstr>
      <vt:lpstr>'Daily Travel Summary'!Print_Area</vt:lpstr>
      <vt:lpstr>'Page 1 - Daily Travel Detail'!Print_Area</vt:lpstr>
      <vt:lpstr>'Page 2 - Daily Travel Detail'!Print_Area</vt:lpstr>
      <vt:lpstr>'Page 3 - Daily Travel Detail'!Print_Area</vt:lpstr>
      <vt:lpstr>'Page 4 - Daily Travel Detail'!Print_Area</vt:lpstr>
      <vt:lpstr>'Page 5 - Daily Travel Detail'!Print_Area</vt:lpstr>
      <vt:lpstr>PCARD!Print_Area</vt:lpstr>
    </vt:vector>
  </TitlesOfParts>
  <Manager/>
  <Company>NC DENR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N2CN350</dc:creator>
  <cp:keywords/>
  <dc:description/>
  <cp:lastModifiedBy>Smith, Tricia</cp:lastModifiedBy>
  <cp:revision/>
  <dcterms:created xsi:type="dcterms:W3CDTF">2000-03-28T18:32:29Z</dcterms:created>
  <dcterms:modified xsi:type="dcterms:W3CDTF">2024-05-06T15:05:14Z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0x010100C9F7E922387CB44CBC061F0854BE4B93</vt:lpwstr>
  </property>
  <property fmtid="{D5CDD505-2E9C-101B-9397-08002B2CF9AE}" pid="3" name="MediaServiceImageTags">
    <vt:lpwstr/>
  </property>
</Properties>
</file>